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ily Log" sheetId="2" state="visible" r:id="rId2"/>
    <sheet xmlns:r="http://schemas.openxmlformats.org/officeDocument/2006/relationships" name="Guard Summary" sheetId="3" state="visible" r:id="rId3"/>
    <sheet xmlns:r="http://schemas.openxmlformats.org/officeDocument/2006/relationships" name="Site Summary" sheetId="4" state="visible" r:id="rId4"/>
    <sheet xmlns:r="http://schemas.openxmlformats.org/officeDocument/2006/relationships" name="8-Hour Shift Grid" sheetId="5" state="visible" r:id="rId5"/>
    <sheet xmlns:r="http://schemas.openxmlformats.org/officeDocument/2006/relationships" name="Lists" sheetId="6" state="visible" r:id="rId6"/>
  </sheets>
  <definedNames>
    <definedName name="_xlnm.Print_Titles" localSheetId="1">'Daily Log'!$5:$5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hh:mm"/>
    <numFmt numFmtId="165" formatCode="yyyy-mm-dd"/>
    <numFmt numFmtId="166" formatCode="dd-mmm-yy"/>
  </numFmts>
  <fonts count="4">
    <font>
      <name val="Calibri"/>
      <family val="2"/>
      <color theme="1"/>
      <sz val="11"/>
      <scheme val="minor"/>
    </font>
    <font>
      <b val="1"/>
      <color rgb="001F2937"/>
    </font>
    <font>
      <b val="1"/>
      <color rgb="001F2937"/>
      <sz val="14"/>
    </font>
    <font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FF1E6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6" fontId="0" fillId="0" borderId="1" pivotButton="0" quotePrefix="0" xfId="0"/>
    <xf numFmtId="0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2" fontId="0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Security Guard Attendance Template (Excel)</t>
        </is>
      </c>
    </row>
    <row r="2">
      <c r="A2" s="2" t="inlineStr">
        <is>
          <t>Free template by Attend Mitra - attendmitra.com/resources/templates/security-guard-attendance-template/</t>
        </is>
      </c>
    </row>
    <row r="4">
      <c r="A4" t="inlineStr">
        <is>
          <t>1. Lists tab: set each shift code's timings and standard hours (D and N are 12-hour duties; I, II, III are 8-hour shifts).</t>
        </is>
      </c>
    </row>
    <row r="5">
      <c r="A5" t="inlineStr">
        <is>
          <t>2. Daily Log tab: one row per guard per duty. Type Date, Site, Post, Guard ID, Name, Shift and Status; scheduled times fill in from the Lists tab.</t>
        </is>
      </c>
    </row>
    <row r="6">
      <c r="A6" t="inlineStr">
        <is>
          <t>3. Type the actual in and out times as hh:mm (07:52). Hours, overtime, late minutes and early-exit minutes calculate on their own, including night duties that end the next morning.</t>
        </is>
      </c>
    </row>
    <row r="7">
      <c r="A7" t="inlineStr">
        <is>
          <t>4. Guard Summary tab: type each Guard ID once in column A. Duties, night duties, hours, overtime, late arrivals, absences and leave total from the log.</t>
        </is>
      </c>
    </row>
    <row r="8">
      <c r="A8" t="inlineStr">
        <is>
          <t>5. Site Summary tab: type each site name once. Duties and man-hours per site are the numbers your client invoice is built from.</t>
        </is>
      </c>
    </row>
    <row r="9">
      <c r="A9" t="inlineStr">
        <is>
          <t>6. 8-Hour Shift Grid tab: a monthly code grid for posts run in three 8-hour shifts, if you prefer one cell per guard per day.</t>
        </is>
      </c>
    </row>
    <row r="10">
      <c r="A10" t="inlineStr">
        <is>
          <t>7. Grey cells hold formulas. The sample rows in the Daily Log show how it works - delete them before you start.</t>
        </is>
      </c>
    </row>
    <row r="11">
      <c r="A11" t="inlineStr">
        <is>
          <t>8. Works in Excel and Google Sheets. To print, use File &gt; Print with landscape and Fit all columns on one page.</t>
        </is>
      </c>
    </row>
    <row r="13">
      <c r="A13" s="3" t="inlineStr">
        <is>
          <t>Status codes</t>
        </is>
      </c>
    </row>
    <row r="14">
      <c r="A14" t="inlineStr">
        <is>
          <t>P = Present - did the duty</t>
        </is>
      </c>
    </row>
    <row r="15">
      <c r="A15" t="inlineStr">
        <is>
          <t>R = Reliever duty - covered someone else's post</t>
        </is>
      </c>
    </row>
    <row r="16">
      <c r="A16" t="inlineStr">
        <is>
          <t>A = Absent</t>
        </is>
      </c>
    </row>
    <row r="17">
      <c r="A17" t="inlineStr">
        <is>
          <t>WO = Weekly off</t>
        </is>
      </c>
    </row>
    <row r="18">
      <c r="A18" t="inlineStr">
        <is>
          <t>L = Approved leave</t>
        </is>
      </c>
    </row>
    <row r="19">
      <c r="A19" t="inlineStr">
        <is>
          <t>H = Paid holiday</t>
        </is>
      </c>
    </row>
    <row r="21">
      <c r="A21" s="2" t="inlineStr">
        <is>
          <t>Overtime here is hours beyond the shift's standard hours, rounded down to the half hour (8 extra minutes is not overtime; 1 h 40 min is 1.5). If your wage structure pays a 12-hour duty as 8 normal + 4 overtime hours, set D and N to 8 standard hours on the Lists tab.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505"/>
  <sheetViews>
    <sheetView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14" customWidth="1" min="3" max="3"/>
    <col width="10" customWidth="1" min="4" max="4"/>
    <col width="20" customWidth="1" min="5" max="5"/>
    <col width="8" customWidth="1" min="6" max="6"/>
    <col width="10" customWidth="1" min="7" max="7"/>
    <col width="10" customWidth="1" min="8" max="8"/>
    <col width="10" customWidth="1" min="9" max="9"/>
    <col width="10" customWidth="1" min="10" max="10"/>
    <col width="8" customWidth="1" min="11" max="11"/>
    <col width="10" customWidth="1" min="12" max="12"/>
    <col width="10" customWidth="1" min="13" max="13"/>
    <col width="10" customWidth="1" min="14" max="14"/>
    <col width="9" customWidth="1" min="15" max="15"/>
    <col width="9" customWidth="1" min="16" max="16"/>
    <col width="12" customWidth="1" min="17" max="17"/>
    <col width="34" customWidth="1" min="18" max="18"/>
  </cols>
  <sheetData>
    <row r="1">
      <c r="A1" s="1" t="inlineStr">
        <is>
          <t>Security Guard Daily Attendance Log</t>
        </is>
      </c>
    </row>
    <row r="2">
      <c r="A2" t="inlineStr">
        <is>
          <t>Agency:</t>
        </is>
      </c>
      <c r="C2" t="inlineStr">
        <is>
          <t>Month:</t>
        </is>
      </c>
    </row>
    <row r="3">
      <c r="A3" s="2" t="inlineStr">
        <is>
          <t>One row per guard per duty. Grey columns calculate automatically. Delete the sample rows (6-13) before use.</t>
        </is>
      </c>
    </row>
    <row r="5" ht="32" customHeight="1">
      <c r="A5" s="4" t="inlineStr">
        <is>
          <t>Date</t>
        </is>
      </c>
      <c r="B5" s="4" t="inlineStr">
        <is>
          <t>Site / client</t>
        </is>
      </c>
      <c r="C5" s="4" t="inlineStr">
        <is>
          <t>Post</t>
        </is>
      </c>
      <c r="D5" s="4" t="inlineStr">
        <is>
          <t>Guard ID</t>
        </is>
      </c>
      <c r="E5" s="4" t="inlineStr">
        <is>
          <t>Guard name</t>
        </is>
      </c>
      <c r="F5" s="4" t="inlineStr">
        <is>
          <t>Shift code</t>
        </is>
      </c>
      <c r="G5" s="4" t="inlineStr">
        <is>
          <t>Scheduled in</t>
        </is>
      </c>
      <c r="H5" s="4" t="inlineStr">
        <is>
          <t>Scheduled out</t>
        </is>
      </c>
      <c r="I5" s="4" t="inlineStr">
        <is>
          <t>Actual in</t>
        </is>
      </c>
      <c r="J5" s="4" t="inlineStr">
        <is>
          <t>Actual out</t>
        </is>
      </c>
      <c r="K5" s="4" t="inlineStr">
        <is>
          <t>Status</t>
        </is>
      </c>
      <c r="L5" s="4" t="inlineStr">
        <is>
          <t>Hours worked</t>
        </is>
      </c>
      <c r="M5" s="4" t="inlineStr">
        <is>
          <t>Standard hours</t>
        </is>
      </c>
      <c r="N5" s="4" t="inlineStr">
        <is>
          <t>Overtime hours</t>
        </is>
      </c>
      <c r="O5" s="4" t="inlineStr">
        <is>
          <t>Late (min)</t>
        </is>
      </c>
      <c r="P5" s="4" t="inlineStr">
        <is>
          <t>Early exit (min)</t>
        </is>
      </c>
      <c r="Q5" s="4" t="inlineStr">
        <is>
          <t>Verified by</t>
        </is>
      </c>
      <c r="R5" s="4" t="inlineStr">
        <is>
          <t>Remarks</t>
        </is>
      </c>
    </row>
    <row r="6">
      <c r="A6" s="5" t="n">
        <v>46266</v>
      </c>
      <c r="B6" s="6" t="inlineStr">
        <is>
          <t>Sunrise Heights</t>
        </is>
      </c>
      <c r="C6" s="6" t="inlineStr">
        <is>
          <t>Main Gate</t>
        </is>
      </c>
      <c r="D6" s="6" t="inlineStr">
        <is>
          <t>G-101</t>
        </is>
      </c>
      <c r="E6" s="6" t="inlineStr">
        <is>
          <t>Ramesh Kumar</t>
        </is>
      </c>
      <c r="F6" s="6" t="inlineStr">
        <is>
          <t>D</t>
        </is>
      </c>
      <c r="G6" s="7">
        <f>IF(F6="","",IFERROR(VLOOKUP(F6,Lists!$A$4:$E$9,4,FALSE),""))</f>
        <v/>
      </c>
      <c r="H6" s="7">
        <f>IF(F6="","",IFERROR(VLOOKUP(F6,Lists!$A$4:$E$9,5,FALSE),""))</f>
        <v/>
      </c>
      <c r="I6" s="8" t="n">
        <v>0.3291666666666667</v>
      </c>
      <c r="J6" s="8" t="n">
        <v>0.8347222222222223</v>
      </c>
      <c r="K6" s="6" t="inlineStr">
        <is>
          <t>P</t>
        </is>
      </c>
      <c r="L6" s="9">
        <f>IF(OR(I6="",J6=""),"",ROUND(MOD(J6-I6,1)*24,2))</f>
        <v/>
      </c>
      <c r="M6" s="9">
        <f>IF(F6="","",IFERROR(VLOOKUP(F6,Lists!$A$4:$E$9,3,FALSE),""))</f>
        <v/>
      </c>
      <c r="N6" s="9">
        <f>IF(OR(L6="",M6=""),"",FLOOR(MAX(0,L6-M6),0.5))</f>
        <v/>
      </c>
      <c r="O6" s="10">
        <f>IF(OR(I6="",G6=""),"",MAX(0,ROUND((MOD(I6-G6+0.5,1)-0.5)*1440,0)))</f>
        <v/>
      </c>
      <c r="P6" s="10">
        <f>IF(OR(J6="",H6=""),"",MAX(0,ROUND((MOD(H6-J6+0.5,1)-0.5)*1440,0)))</f>
        <v/>
      </c>
      <c r="Q6" s="6" t="inlineStr">
        <is>
          <t>VS</t>
        </is>
      </c>
      <c r="R6" s="6" t="inlineStr"/>
    </row>
    <row r="7">
      <c r="A7" s="5" t="n">
        <v>46266</v>
      </c>
      <c r="B7" s="6" t="inlineStr">
        <is>
          <t>Sunrise Heights</t>
        </is>
      </c>
      <c r="C7" s="6" t="inlineStr">
        <is>
          <t>Main Gate</t>
        </is>
      </c>
      <c r="D7" s="6" t="inlineStr">
        <is>
          <t>G-102</t>
        </is>
      </c>
      <c r="E7" s="6" t="inlineStr">
        <is>
          <t>Sunil Yadav</t>
        </is>
      </c>
      <c r="F7" s="6" t="inlineStr">
        <is>
          <t>N</t>
        </is>
      </c>
      <c r="G7" s="7">
        <f>IF(F7="","",IFERROR(VLOOKUP(F7,Lists!$A$4:$E$9,4,FALSE),""))</f>
        <v/>
      </c>
      <c r="H7" s="7">
        <f>IF(F7="","",IFERROR(VLOOKUP(F7,Lists!$A$4:$E$9,5,FALSE),""))</f>
        <v/>
      </c>
      <c r="I7" s="8" t="n">
        <v>0.8305555555555556</v>
      </c>
      <c r="J7" s="8" t="n">
        <v>0.3361111111111111</v>
      </c>
      <c r="K7" s="6" t="inlineStr">
        <is>
          <t>P</t>
        </is>
      </c>
      <c r="L7" s="9">
        <f>IF(OR(I7="",J7=""),"",ROUND(MOD(J7-I7,1)*24,2))</f>
        <v/>
      </c>
      <c r="M7" s="9">
        <f>IF(F7="","",IFERROR(VLOOKUP(F7,Lists!$A$4:$E$9,3,FALSE),""))</f>
        <v/>
      </c>
      <c r="N7" s="9">
        <f>IF(OR(L7="",M7=""),"",FLOOR(MAX(0,L7-M7),0.5))</f>
        <v/>
      </c>
      <c r="O7" s="10">
        <f>IF(OR(I7="",G7=""),"",MAX(0,ROUND((MOD(I7-G7+0.5,1)-0.5)*1440,0)))</f>
        <v/>
      </c>
      <c r="P7" s="10">
        <f>IF(OR(J7="",H7=""),"",MAX(0,ROUND((MOD(H7-J7+0.5,1)-0.5)*1440,0)))</f>
        <v/>
      </c>
      <c r="Q7" s="6" t="inlineStr">
        <is>
          <t>VS</t>
        </is>
      </c>
      <c r="R7" s="6" t="inlineStr">
        <is>
          <t>Night duty ends next morning</t>
        </is>
      </c>
    </row>
    <row r="8">
      <c r="A8" s="5" t="n">
        <v>46266</v>
      </c>
      <c r="B8" s="6" t="inlineStr">
        <is>
          <t>Sunrise Heights</t>
        </is>
      </c>
      <c r="C8" s="6" t="inlineStr">
        <is>
          <t>Tower Lobby</t>
        </is>
      </c>
      <c r="D8" s="6" t="inlineStr">
        <is>
          <t>G-103</t>
        </is>
      </c>
      <c r="E8" s="6" t="inlineStr">
        <is>
          <t>Mohan Singh</t>
        </is>
      </c>
      <c r="F8" s="6" t="inlineStr">
        <is>
          <t>D</t>
        </is>
      </c>
      <c r="G8" s="7">
        <f>IF(F8="","",IFERROR(VLOOKUP(F8,Lists!$A$4:$E$9,4,FALSE),""))</f>
        <v/>
      </c>
      <c r="H8" s="7">
        <f>IF(F8="","",IFERROR(VLOOKUP(F8,Lists!$A$4:$E$9,5,FALSE),""))</f>
        <v/>
      </c>
      <c r="I8" s="8" t="n">
        <v>0.3416666666666667</v>
      </c>
      <c r="J8" s="8" t="n">
        <v>0.8333333333333334</v>
      </c>
      <c r="K8" s="6" t="inlineStr">
        <is>
          <t>P</t>
        </is>
      </c>
      <c r="L8" s="9">
        <f>IF(OR(I8="",J8=""),"",ROUND(MOD(J8-I8,1)*24,2))</f>
        <v/>
      </c>
      <c r="M8" s="9">
        <f>IF(F8="","",IFERROR(VLOOKUP(F8,Lists!$A$4:$E$9,3,FALSE),""))</f>
        <v/>
      </c>
      <c r="N8" s="9">
        <f>IF(OR(L8="",M8=""),"",FLOOR(MAX(0,L8-M8),0.5))</f>
        <v/>
      </c>
      <c r="O8" s="10">
        <f>IF(OR(I8="",G8=""),"",MAX(0,ROUND((MOD(I8-G8+0.5,1)-0.5)*1440,0)))</f>
        <v/>
      </c>
      <c r="P8" s="10">
        <f>IF(OR(J8="",H8=""),"",MAX(0,ROUND((MOD(H8-J8+0.5,1)-0.5)*1440,0)))</f>
        <v/>
      </c>
      <c r="Q8" s="6" t="inlineStr">
        <is>
          <t>VS</t>
        </is>
      </c>
      <c r="R8" s="6" t="inlineStr">
        <is>
          <t>Late 12 min</t>
        </is>
      </c>
    </row>
    <row r="9">
      <c r="A9" s="5" t="n">
        <v>46266</v>
      </c>
      <c r="B9" s="6" t="inlineStr">
        <is>
          <t>Lakeview Office</t>
        </is>
      </c>
      <c r="C9" s="6" t="inlineStr">
        <is>
          <t>Reception</t>
        </is>
      </c>
      <c r="D9" s="6" t="inlineStr">
        <is>
          <t>G-201</t>
        </is>
      </c>
      <c r="E9" s="6" t="inlineStr">
        <is>
          <t>Priya Nair</t>
        </is>
      </c>
      <c r="F9" s="6" t="inlineStr">
        <is>
          <t>G</t>
        </is>
      </c>
      <c r="G9" s="7">
        <f>IF(F9="","",IFERROR(VLOOKUP(F9,Lists!$A$4:$E$9,4,FALSE),""))</f>
        <v/>
      </c>
      <c r="H9" s="7">
        <f>IF(F9="","",IFERROR(VLOOKUP(F9,Lists!$A$4:$E$9,5,FALSE),""))</f>
        <v/>
      </c>
      <c r="I9" s="8" t="n">
        <v>0.3736111111111111</v>
      </c>
      <c r="J9" s="8" t="n">
        <v>0.7534722222222222</v>
      </c>
      <c r="K9" s="6" t="inlineStr">
        <is>
          <t>P</t>
        </is>
      </c>
      <c r="L9" s="9">
        <f>IF(OR(I9="",J9=""),"",ROUND(MOD(J9-I9,1)*24,2))</f>
        <v/>
      </c>
      <c r="M9" s="9">
        <f>IF(F9="","",IFERROR(VLOOKUP(F9,Lists!$A$4:$E$9,3,FALSE),""))</f>
        <v/>
      </c>
      <c r="N9" s="9">
        <f>IF(OR(L9="",M9=""),"",FLOOR(MAX(0,L9-M9),0.5))</f>
        <v/>
      </c>
      <c r="O9" s="10">
        <f>IF(OR(I9="",G9=""),"",MAX(0,ROUND((MOD(I9-G9+0.5,1)-0.5)*1440,0)))</f>
        <v/>
      </c>
      <c r="P9" s="10">
        <f>IF(OR(J9="",H9=""),"",MAX(0,ROUND((MOD(H9-J9+0.5,1)-0.5)*1440,0)))</f>
        <v/>
      </c>
      <c r="Q9" s="6" t="inlineStr">
        <is>
          <t>AK</t>
        </is>
      </c>
      <c r="R9" s="6" t="inlineStr"/>
    </row>
    <row r="10">
      <c r="A10" s="5" t="n">
        <v>46266</v>
      </c>
      <c r="B10" s="6" t="inlineStr">
        <is>
          <t>Lakeview Office</t>
        </is>
      </c>
      <c r="C10" s="6" t="inlineStr">
        <is>
          <t>Parking</t>
        </is>
      </c>
      <c r="D10" s="6" t="inlineStr">
        <is>
          <t>G-202</t>
        </is>
      </c>
      <c r="E10" s="6" t="inlineStr">
        <is>
          <t>Imran Shaikh</t>
        </is>
      </c>
      <c r="F10" s="6" t="inlineStr">
        <is>
          <t>III</t>
        </is>
      </c>
      <c r="G10" s="7">
        <f>IF(F10="","",IFERROR(VLOOKUP(F10,Lists!$A$4:$E$9,4,FALSE),""))</f>
        <v/>
      </c>
      <c r="H10" s="7">
        <f>IF(F10="","",IFERROR(VLOOKUP(F10,Lists!$A$4:$E$9,5,FALSE),""))</f>
        <v/>
      </c>
      <c r="I10" s="8" t="n">
        <v>0.9131944444444444</v>
      </c>
      <c r="J10" s="8" t="n">
        <v>0.2520833333333333</v>
      </c>
      <c r="K10" s="6" t="inlineStr">
        <is>
          <t>P</t>
        </is>
      </c>
      <c r="L10" s="9">
        <f>IF(OR(I10="",J10=""),"",ROUND(MOD(J10-I10,1)*24,2))</f>
        <v/>
      </c>
      <c r="M10" s="9">
        <f>IF(F10="","",IFERROR(VLOOKUP(F10,Lists!$A$4:$E$9,3,FALSE),""))</f>
        <v/>
      </c>
      <c r="N10" s="9">
        <f>IF(OR(L10="",M10=""),"",FLOOR(MAX(0,L10-M10),0.5))</f>
        <v/>
      </c>
      <c r="O10" s="10">
        <f>IF(OR(I10="",G10=""),"",MAX(0,ROUND((MOD(I10-G10+0.5,1)-0.5)*1440,0)))</f>
        <v/>
      </c>
      <c r="P10" s="10">
        <f>IF(OR(J10="",H10=""),"",MAX(0,ROUND((MOD(H10-J10+0.5,1)-0.5)*1440,0)))</f>
        <v/>
      </c>
      <c r="Q10" s="6" t="inlineStr">
        <is>
          <t>AK</t>
        </is>
      </c>
      <c r="R10" s="6" t="inlineStr"/>
    </row>
    <row r="11">
      <c r="A11" s="5" t="n">
        <v>46267</v>
      </c>
      <c r="B11" s="6" t="inlineStr">
        <is>
          <t>Sunrise Heights</t>
        </is>
      </c>
      <c r="C11" s="6" t="inlineStr">
        <is>
          <t>Main Gate</t>
        </is>
      </c>
      <c r="D11" s="6" t="inlineStr">
        <is>
          <t>G-102</t>
        </is>
      </c>
      <c r="E11" s="6" t="inlineStr">
        <is>
          <t>Sunil Yadav</t>
        </is>
      </c>
      <c r="F11" s="6" t="inlineStr">
        <is>
          <t>N</t>
        </is>
      </c>
      <c r="G11" s="7">
        <f>IF(F11="","",IFERROR(VLOOKUP(F11,Lists!$A$4:$E$9,4,FALSE),""))</f>
        <v/>
      </c>
      <c r="H11" s="7">
        <f>IF(F11="","",IFERROR(VLOOKUP(F11,Lists!$A$4:$E$9,5,FALSE),""))</f>
        <v/>
      </c>
      <c r="I11" s="8" t="n"/>
      <c r="J11" s="8" t="n"/>
      <c r="K11" s="6" t="inlineStr">
        <is>
          <t>WO</t>
        </is>
      </c>
      <c r="L11" s="9">
        <f>IF(OR(I11="",J11=""),"",ROUND(MOD(J11-I11,1)*24,2))</f>
        <v/>
      </c>
      <c r="M11" s="9">
        <f>IF(F11="","",IFERROR(VLOOKUP(F11,Lists!$A$4:$E$9,3,FALSE),""))</f>
        <v/>
      </c>
      <c r="N11" s="9">
        <f>IF(OR(L11="",M11=""),"",FLOOR(MAX(0,L11-M11),0.5))</f>
        <v/>
      </c>
      <c r="O11" s="10">
        <f>IF(OR(I11="",G11=""),"",MAX(0,ROUND((MOD(I11-G11+0.5,1)-0.5)*1440,0)))</f>
        <v/>
      </c>
      <c r="P11" s="10">
        <f>IF(OR(J11="",H11=""),"",MAX(0,ROUND((MOD(H11-J11+0.5,1)-0.5)*1440,0)))</f>
        <v/>
      </c>
      <c r="Q11" s="6" t="inlineStr">
        <is>
          <t>VS</t>
        </is>
      </c>
      <c r="R11" s="6" t="inlineStr">
        <is>
          <t>Weekly off</t>
        </is>
      </c>
    </row>
    <row r="12">
      <c r="A12" s="5" t="n">
        <v>46267</v>
      </c>
      <c r="B12" s="6" t="inlineStr">
        <is>
          <t>Sunrise Heights</t>
        </is>
      </c>
      <c r="C12" s="6" t="inlineStr">
        <is>
          <t>Main Gate</t>
        </is>
      </c>
      <c r="D12" s="6" t="inlineStr">
        <is>
          <t>G-104</t>
        </is>
      </c>
      <c r="E12" s="6" t="inlineStr">
        <is>
          <t>Ajay Patil</t>
        </is>
      </c>
      <c r="F12" s="6" t="inlineStr">
        <is>
          <t>N</t>
        </is>
      </c>
      <c r="G12" s="7">
        <f>IF(F12="","",IFERROR(VLOOKUP(F12,Lists!$A$4:$E$9,4,FALSE),""))</f>
        <v/>
      </c>
      <c r="H12" s="7">
        <f>IF(F12="","",IFERROR(VLOOKUP(F12,Lists!$A$4:$E$9,5,FALSE),""))</f>
        <v/>
      </c>
      <c r="I12" s="8" t="n">
        <v>0.8319444444444445</v>
      </c>
      <c r="J12" s="8" t="n">
        <v>0.3340277777777778</v>
      </c>
      <c r="K12" s="6" t="inlineStr">
        <is>
          <t>R</t>
        </is>
      </c>
      <c r="L12" s="9">
        <f>IF(OR(I12="",J12=""),"",ROUND(MOD(J12-I12,1)*24,2))</f>
        <v/>
      </c>
      <c r="M12" s="9">
        <f>IF(F12="","",IFERROR(VLOOKUP(F12,Lists!$A$4:$E$9,3,FALSE),""))</f>
        <v/>
      </c>
      <c r="N12" s="9">
        <f>IF(OR(L12="",M12=""),"",FLOOR(MAX(0,L12-M12),0.5))</f>
        <v/>
      </c>
      <c r="O12" s="10">
        <f>IF(OR(I12="",G12=""),"",MAX(0,ROUND((MOD(I12-G12+0.5,1)-0.5)*1440,0)))</f>
        <v/>
      </c>
      <c r="P12" s="10">
        <f>IF(OR(J12="",H12=""),"",MAX(0,ROUND((MOD(H12-J12+0.5,1)-0.5)*1440,0)))</f>
        <v/>
      </c>
      <c r="Q12" s="6" t="inlineStr">
        <is>
          <t>VS</t>
        </is>
      </c>
      <c r="R12" s="6" t="inlineStr">
        <is>
          <t>Reliever for G-102</t>
        </is>
      </c>
    </row>
    <row r="13">
      <c r="A13" s="5" t="n">
        <v>46267</v>
      </c>
      <c r="B13" s="6" t="inlineStr">
        <is>
          <t>Sunrise Heights</t>
        </is>
      </c>
      <c r="C13" s="6" t="inlineStr">
        <is>
          <t>Main Gate</t>
        </is>
      </c>
      <c r="D13" s="6" t="inlineStr">
        <is>
          <t>G-101</t>
        </is>
      </c>
      <c r="E13" s="6" t="inlineStr">
        <is>
          <t>Ramesh Kumar</t>
        </is>
      </c>
      <c r="F13" s="6" t="inlineStr">
        <is>
          <t>D</t>
        </is>
      </c>
      <c r="G13" s="7">
        <f>IF(F13="","",IFERROR(VLOOKUP(F13,Lists!$A$4:$E$9,4,FALSE),""))</f>
        <v/>
      </c>
      <c r="H13" s="7">
        <f>IF(F13="","",IFERROR(VLOOKUP(F13,Lists!$A$4:$E$9,5,FALSE),""))</f>
        <v/>
      </c>
      <c r="I13" s="8" t="n">
        <v>0.3263888888888889</v>
      </c>
      <c r="J13" s="8" t="n">
        <v>0.8958333333333334</v>
      </c>
      <c r="K13" s="6" t="inlineStr">
        <is>
          <t>P</t>
        </is>
      </c>
      <c r="L13" s="9">
        <f>IF(OR(I13="",J13=""),"",ROUND(MOD(J13-I13,1)*24,2))</f>
        <v/>
      </c>
      <c r="M13" s="9">
        <f>IF(F13="","",IFERROR(VLOOKUP(F13,Lists!$A$4:$E$9,3,FALSE),""))</f>
        <v/>
      </c>
      <c r="N13" s="9">
        <f>IF(OR(L13="",M13=""),"",FLOOR(MAX(0,L13-M13),0.5))</f>
        <v/>
      </c>
      <c r="O13" s="10">
        <f>IF(OR(I13="",G13=""),"",MAX(0,ROUND((MOD(I13-G13+0.5,1)-0.5)*1440,0)))</f>
        <v/>
      </c>
      <c r="P13" s="10">
        <f>IF(OR(J13="",H13=""),"",MAX(0,ROUND((MOD(H13-J13+0.5,1)-0.5)*1440,0)))</f>
        <v/>
      </c>
      <c r="Q13" s="6" t="inlineStr">
        <is>
          <t>VS</t>
        </is>
      </c>
      <c r="R13" s="6" t="inlineStr">
        <is>
          <t>Stayed 1.5 h for handover</t>
        </is>
      </c>
    </row>
    <row r="14">
      <c r="A14" s="5" t="n"/>
      <c r="B14" s="6" t="n"/>
      <c r="C14" s="6" t="n"/>
      <c r="D14" s="6" t="n"/>
      <c r="E14" s="6" t="n"/>
      <c r="F14" s="6" t="n"/>
      <c r="G14" s="7">
        <f>IF(F14="","",IFERROR(VLOOKUP(F14,Lists!$A$4:$E$9,4,FALSE),""))</f>
        <v/>
      </c>
      <c r="H14" s="7">
        <f>IF(F14="","",IFERROR(VLOOKUP(F14,Lists!$A$4:$E$9,5,FALSE),""))</f>
        <v/>
      </c>
      <c r="I14" s="8" t="n"/>
      <c r="J14" s="8" t="n"/>
      <c r="K14" s="6" t="n"/>
      <c r="L14" s="9">
        <f>IF(OR(I14="",J14=""),"",ROUND(MOD(J14-I14,1)*24,2))</f>
        <v/>
      </c>
      <c r="M14" s="9">
        <f>IF(F14="","",IFERROR(VLOOKUP(F14,Lists!$A$4:$E$9,3,FALSE),""))</f>
        <v/>
      </c>
      <c r="N14" s="9">
        <f>IF(OR(L14="",M14=""),"",FLOOR(MAX(0,L14-M14),0.5))</f>
        <v/>
      </c>
      <c r="O14" s="10">
        <f>IF(OR(I14="",G14=""),"",MAX(0,ROUND((MOD(I14-G14+0.5,1)-0.5)*1440,0)))</f>
        <v/>
      </c>
      <c r="P14" s="10">
        <f>IF(OR(J14="",H14=""),"",MAX(0,ROUND((MOD(H14-J14+0.5,1)-0.5)*1440,0)))</f>
        <v/>
      </c>
      <c r="Q14" s="6" t="n"/>
      <c r="R14" s="6" t="n"/>
    </row>
    <row r="15">
      <c r="A15" s="5" t="n"/>
      <c r="B15" s="6" t="n"/>
      <c r="C15" s="6" t="n"/>
      <c r="D15" s="6" t="n"/>
      <c r="E15" s="6" t="n"/>
      <c r="F15" s="6" t="n"/>
      <c r="G15" s="7">
        <f>IF(F15="","",IFERROR(VLOOKUP(F15,Lists!$A$4:$E$9,4,FALSE),""))</f>
        <v/>
      </c>
      <c r="H15" s="7">
        <f>IF(F15="","",IFERROR(VLOOKUP(F15,Lists!$A$4:$E$9,5,FALSE),""))</f>
        <v/>
      </c>
      <c r="I15" s="8" t="n"/>
      <c r="J15" s="8" t="n"/>
      <c r="K15" s="6" t="n"/>
      <c r="L15" s="9">
        <f>IF(OR(I15="",J15=""),"",ROUND(MOD(J15-I15,1)*24,2))</f>
        <v/>
      </c>
      <c r="M15" s="9">
        <f>IF(F15="","",IFERROR(VLOOKUP(F15,Lists!$A$4:$E$9,3,FALSE),""))</f>
        <v/>
      </c>
      <c r="N15" s="9">
        <f>IF(OR(L15="",M15=""),"",FLOOR(MAX(0,L15-M15),0.5))</f>
        <v/>
      </c>
      <c r="O15" s="10">
        <f>IF(OR(I15="",G15=""),"",MAX(0,ROUND((MOD(I15-G15+0.5,1)-0.5)*1440,0)))</f>
        <v/>
      </c>
      <c r="P15" s="10">
        <f>IF(OR(J15="",H15=""),"",MAX(0,ROUND((MOD(H15-J15+0.5,1)-0.5)*1440,0)))</f>
        <v/>
      </c>
      <c r="Q15" s="6" t="n"/>
      <c r="R15" s="6" t="n"/>
    </row>
    <row r="16">
      <c r="A16" s="5" t="n"/>
      <c r="B16" s="6" t="n"/>
      <c r="C16" s="6" t="n"/>
      <c r="D16" s="6" t="n"/>
      <c r="E16" s="6" t="n"/>
      <c r="F16" s="6" t="n"/>
      <c r="G16" s="7">
        <f>IF(F16="","",IFERROR(VLOOKUP(F16,Lists!$A$4:$E$9,4,FALSE),""))</f>
        <v/>
      </c>
      <c r="H16" s="7">
        <f>IF(F16="","",IFERROR(VLOOKUP(F16,Lists!$A$4:$E$9,5,FALSE),""))</f>
        <v/>
      </c>
      <c r="I16" s="8" t="n"/>
      <c r="J16" s="8" t="n"/>
      <c r="K16" s="6" t="n"/>
      <c r="L16" s="9">
        <f>IF(OR(I16="",J16=""),"",ROUND(MOD(J16-I16,1)*24,2))</f>
        <v/>
      </c>
      <c r="M16" s="9">
        <f>IF(F16="","",IFERROR(VLOOKUP(F16,Lists!$A$4:$E$9,3,FALSE),""))</f>
        <v/>
      </c>
      <c r="N16" s="9">
        <f>IF(OR(L16="",M16=""),"",FLOOR(MAX(0,L16-M16),0.5))</f>
        <v/>
      </c>
      <c r="O16" s="10">
        <f>IF(OR(I16="",G16=""),"",MAX(0,ROUND((MOD(I16-G16+0.5,1)-0.5)*1440,0)))</f>
        <v/>
      </c>
      <c r="P16" s="10">
        <f>IF(OR(J16="",H16=""),"",MAX(0,ROUND((MOD(H16-J16+0.5,1)-0.5)*1440,0)))</f>
        <v/>
      </c>
      <c r="Q16" s="6" t="n"/>
      <c r="R16" s="6" t="n"/>
    </row>
    <row r="17">
      <c r="A17" s="5" t="n"/>
      <c r="B17" s="6" t="n"/>
      <c r="C17" s="6" t="n"/>
      <c r="D17" s="6" t="n"/>
      <c r="E17" s="6" t="n"/>
      <c r="F17" s="6" t="n"/>
      <c r="G17" s="7">
        <f>IF(F17="","",IFERROR(VLOOKUP(F17,Lists!$A$4:$E$9,4,FALSE),""))</f>
        <v/>
      </c>
      <c r="H17" s="7">
        <f>IF(F17="","",IFERROR(VLOOKUP(F17,Lists!$A$4:$E$9,5,FALSE),""))</f>
        <v/>
      </c>
      <c r="I17" s="8" t="n"/>
      <c r="J17" s="8" t="n"/>
      <c r="K17" s="6" t="n"/>
      <c r="L17" s="9">
        <f>IF(OR(I17="",J17=""),"",ROUND(MOD(J17-I17,1)*24,2))</f>
        <v/>
      </c>
      <c r="M17" s="9">
        <f>IF(F17="","",IFERROR(VLOOKUP(F17,Lists!$A$4:$E$9,3,FALSE),""))</f>
        <v/>
      </c>
      <c r="N17" s="9">
        <f>IF(OR(L17="",M17=""),"",FLOOR(MAX(0,L17-M17),0.5))</f>
        <v/>
      </c>
      <c r="O17" s="10">
        <f>IF(OR(I17="",G17=""),"",MAX(0,ROUND((MOD(I17-G17+0.5,1)-0.5)*1440,0)))</f>
        <v/>
      </c>
      <c r="P17" s="10">
        <f>IF(OR(J17="",H17=""),"",MAX(0,ROUND((MOD(H17-J17+0.5,1)-0.5)*1440,0)))</f>
        <v/>
      </c>
      <c r="Q17" s="6" t="n"/>
      <c r="R17" s="6" t="n"/>
    </row>
    <row r="18">
      <c r="A18" s="5" t="n"/>
      <c r="B18" s="6" t="n"/>
      <c r="C18" s="6" t="n"/>
      <c r="D18" s="6" t="n"/>
      <c r="E18" s="6" t="n"/>
      <c r="F18" s="6" t="n"/>
      <c r="G18" s="7">
        <f>IF(F18="","",IFERROR(VLOOKUP(F18,Lists!$A$4:$E$9,4,FALSE),""))</f>
        <v/>
      </c>
      <c r="H18" s="7">
        <f>IF(F18="","",IFERROR(VLOOKUP(F18,Lists!$A$4:$E$9,5,FALSE),""))</f>
        <v/>
      </c>
      <c r="I18" s="8" t="n"/>
      <c r="J18" s="8" t="n"/>
      <c r="K18" s="6" t="n"/>
      <c r="L18" s="9">
        <f>IF(OR(I18="",J18=""),"",ROUND(MOD(J18-I18,1)*24,2))</f>
        <v/>
      </c>
      <c r="M18" s="9">
        <f>IF(F18="","",IFERROR(VLOOKUP(F18,Lists!$A$4:$E$9,3,FALSE),""))</f>
        <v/>
      </c>
      <c r="N18" s="9">
        <f>IF(OR(L18="",M18=""),"",FLOOR(MAX(0,L18-M18),0.5))</f>
        <v/>
      </c>
      <c r="O18" s="10">
        <f>IF(OR(I18="",G18=""),"",MAX(0,ROUND((MOD(I18-G18+0.5,1)-0.5)*1440,0)))</f>
        <v/>
      </c>
      <c r="P18" s="10">
        <f>IF(OR(J18="",H18=""),"",MAX(0,ROUND((MOD(H18-J18+0.5,1)-0.5)*1440,0)))</f>
        <v/>
      </c>
      <c r="Q18" s="6" t="n"/>
      <c r="R18" s="6" t="n"/>
    </row>
    <row r="19">
      <c r="A19" s="5" t="n"/>
      <c r="B19" s="6" t="n"/>
      <c r="C19" s="6" t="n"/>
      <c r="D19" s="6" t="n"/>
      <c r="E19" s="6" t="n"/>
      <c r="F19" s="6" t="n"/>
      <c r="G19" s="7">
        <f>IF(F19="","",IFERROR(VLOOKUP(F19,Lists!$A$4:$E$9,4,FALSE),""))</f>
        <v/>
      </c>
      <c r="H19" s="7">
        <f>IF(F19="","",IFERROR(VLOOKUP(F19,Lists!$A$4:$E$9,5,FALSE),""))</f>
        <v/>
      </c>
      <c r="I19" s="8" t="n"/>
      <c r="J19" s="8" t="n"/>
      <c r="K19" s="6" t="n"/>
      <c r="L19" s="9">
        <f>IF(OR(I19="",J19=""),"",ROUND(MOD(J19-I19,1)*24,2))</f>
        <v/>
      </c>
      <c r="M19" s="9">
        <f>IF(F19="","",IFERROR(VLOOKUP(F19,Lists!$A$4:$E$9,3,FALSE),""))</f>
        <v/>
      </c>
      <c r="N19" s="9">
        <f>IF(OR(L19="",M19=""),"",FLOOR(MAX(0,L19-M19),0.5))</f>
        <v/>
      </c>
      <c r="O19" s="10">
        <f>IF(OR(I19="",G19=""),"",MAX(0,ROUND((MOD(I19-G19+0.5,1)-0.5)*1440,0)))</f>
        <v/>
      </c>
      <c r="P19" s="10">
        <f>IF(OR(J19="",H19=""),"",MAX(0,ROUND((MOD(H19-J19+0.5,1)-0.5)*1440,0)))</f>
        <v/>
      </c>
      <c r="Q19" s="6" t="n"/>
      <c r="R19" s="6" t="n"/>
    </row>
    <row r="20">
      <c r="A20" s="5" t="n"/>
      <c r="B20" s="6" t="n"/>
      <c r="C20" s="6" t="n"/>
      <c r="D20" s="6" t="n"/>
      <c r="E20" s="6" t="n"/>
      <c r="F20" s="6" t="n"/>
      <c r="G20" s="7">
        <f>IF(F20="","",IFERROR(VLOOKUP(F20,Lists!$A$4:$E$9,4,FALSE),""))</f>
        <v/>
      </c>
      <c r="H20" s="7">
        <f>IF(F20="","",IFERROR(VLOOKUP(F20,Lists!$A$4:$E$9,5,FALSE),""))</f>
        <v/>
      </c>
      <c r="I20" s="8" t="n"/>
      <c r="J20" s="8" t="n"/>
      <c r="K20" s="6" t="n"/>
      <c r="L20" s="9">
        <f>IF(OR(I20="",J20=""),"",ROUND(MOD(J20-I20,1)*24,2))</f>
        <v/>
      </c>
      <c r="M20" s="9">
        <f>IF(F20="","",IFERROR(VLOOKUP(F20,Lists!$A$4:$E$9,3,FALSE),""))</f>
        <v/>
      </c>
      <c r="N20" s="9">
        <f>IF(OR(L20="",M20=""),"",FLOOR(MAX(0,L20-M20),0.5))</f>
        <v/>
      </c>
      <c r="O20" s="10">
        <f>IF(OR(I20="",G20=""),"",MAX(0,ROUND((MOD(I20-G20+0.5,1)-0.5)*1440,0)))</f>
        <v/>
      </c>
      <c r="P20" s="10">
        <f>IF(OR(J20="",H20=""),"",MAX(0,ROUND((MOD(H20-J20+0.5,1)-0.5)*1440,0)))</f>
        <v/>
      </c>
      <c r="Q20" s="6" t="n"/>
      <c r="R20" s="6" t="n"/>
    </row>
    <row r="21">
      <c r="A21" s="5" t="n"/>
      <c r="B21" s="6" t="n"/>
      <c r="C21" s="6" t="n"/>
      <c r="D21" s="6" t="n"/>
      <c r="E21" s="6" t="n"/>
      <c r="F21" s="6" t="n"/>
      <c r="G21" s="7">
        <f>IF(F21="","",IFERROR(VLOOKUP(F21,Lists!$A$4:$E$9,4,FALSE),""))</f>
        <v/>
      </c>
      <c r="H21" s="7">
        <f>IF(F21="","",IFERROR(VLOOKUP(F21,Lists!$A$4:$E$9,5,FALSE),""))</f>
        <v/>
      </c>
      <c r="I21" s="8" t="n"/>
      <c r="J21" s="8" t="n"/>
      <c r="K21" s="6" t="n"/>
      <c r="L21" s="9">
        <f>IF(OR(I21="",J21=""),"",ROUND(MOD(J21-I21,1)*24,2))</f>
        <v/>
      </c>
      <c r="M21" s="9">
        <f>IF(F21="","",IFERROR(VLOOKUP(F21,Lists!$A$4:$E$9,3,FALSE),""))</f>
        <v/>
      </c>
      <c r="N21" s="9">
        <f>IF(OR(L21="",M21=""),"",FLOOR(MAX(0,L21-M21),0.5))</f>
        <v/>
      </c>
      <c r="O21" s="10">
        <f>IF(OR(I21="",G21=""),"",MAX(0,ROUND((MOD(I21-G21+0.5,1)-0.5)*1440,0)))</f>
        <v/>
      </c>
      <c r="P21" s="10">
        <f>IF(OR(J21="",H21=""),"",MAX(0,ROUND((MOD(H21-J21+0.5,1)-0.5)*1440,0)))</f>
        <v/>
      </c>
      <c r="Q21" s="6" t="n"/>
      <c r="R21" s="6" t="n"/>
    </row>
    <row r="22">
      <c r="A22" s="5" t="n"/>
      <c r="B22" s="6" t="n"/>
      <c r="C22" s="6" t="n"/>
      <c r="D22" s="6" t="n"/>
      <c r="E22" s="6" t="n"/>
      <c r="F22" s="6" t="n"/>
      <c r="G22" s="7">
        <f>IF(F22="","",IFERROR(VLOOKUP(F22,Lists!$A$4:$E$9,4,FALSE),""))</f>
        <v/>
      </c>
      <c r="H22" s="7">
        <f>IF(F22="","",IFERROR(VLOOKUP(F22,Lists!$A$4:$E$9,5,FALSE),""))</f>
        <v/>
      </c>
      <c r="I22" s="8" t="n"/>
      <c r="J22" s="8" t="n"/>
      <c r="K22" s="6" t="n"/>
      <c r="L22" s="9">
        <f>IF(OR(I22="",J22=""),"",ROUND(MOD(J22-I22,1)*24,2))</f>
        <v/>
      </c>
      <c r="M22" s="9">
        <f>IF(F22="","",IFERROR(VLOOKUP(F22,Lists!$A$4:$E$9,3,FALSE),""))</f>
        <v/>
      </c>
      <c r="N22" s="9">
        <f>IF(OR(L22="",M22=""),"",FLOOR(MAX(0,L22-M22),0.5))</f>
        <v/>
      </c>
      <c r="O22" s="10">
        <f>IF(OR(I22="",G22=""),"",MAX(0,ROUND((MOD(I22-G22+0.5,1)-0.5)*1440,0)))</f>
        <v/>
      </c>
      <c r="P22" s="10">
        <f>IF(OR(J22="",H22=""),"",MAX(0,ROUND((MOD(H22-J22+0.5,1)-0.5)*1440,0)))</f>
        <v/>
      </c>
      <c r="Q22" s="6" t="n"/>
      <c r="R22" s="6" t="n"/>
    </row>
    <row r="23">
      <c r="A23" s="5" t="n"/>
      <c r="B23" s="6" t="n"/>
      <c r="C23" s="6" t="n"/>
      <c r="D23" s="6" t="n"/>
      <c r="E23" s="6" t="n"/>
      <c r="F23" s="6" t="n"/>
      <c r="G23" s="7">
        <f>IF(F23="","",IFERROR(VLOOKUP(F23,Lists!$A$4:$E$9,4,FALSE),""))</f>
        <v/>
      </c>
      <c r="H23" s="7">
        <f>IF(F23="","",IFERROR(VLOOKUP(F23,Lists!$A$4:$E$9,5,FALSE),""))</f>
        <v/>
      </c>
      <c r="I23" s="8" t="n"/>
      <c r="J23" s="8" t="n"/>
      <c r="K23" s="6" t="n"/>
      <c r="L23" s="9">
        <f>IF(OR(I23="",J23=""),"",ROUND(MOD(J23-I23,1)*24,2))</f>
        <v/>
      </c>
      <c r="M23" s="9">
        <f>IF(F23="","",IFERROR(VLOOKUP(F23,Lists!$A$4:$E$9,3,FALSE),""))</f>
        <v/>
      </c>
      <c r="N23" s="9">
        <f>IF(OR(L23="",M23=""),"",FLOOR(MAX(0,L23-M23),0.5))</f>
        <v/>
      </c>
      <c r="O23" s="10">
        <f>IF(OR(I23="",G23=""),"",MAX(0,ROUND((MOD(I23-G23+0.5,1)-0.5)*1440,0)))</f>
        <v/>
      </c>
      <c r="P23" s="10">
        <f>IF(OR(J23="",H23=""),"",MAX(0,ROUND((MOD(H23-J23+0.5,1)-0.5)*1440,0)))</f>
        <v/>
      </c>
      <c r="Q23" s="6" t="n"/>
      <c r="R23" s="6" t="n"/>
    </row>
    <row r="24">
      <c r="A24" s="5" t="n"/>
      <c r="B24" s="6" t="n"/>
      <c r="C24" s="6" t="n"/>
      <c r="D24" s="6" t="n"/>
      <c r="E24" s="6" t="n"/>
      <c r="F24" s="6" t="n"/>
      <c r="G24" s="7">
        <f>IF(F24="","",IFERROR(VLOOKUP(F24,Lists!$A$4:$E$9,4,FALSE),""))</f>
        <v/>
      </c>
      <c r="H24" s="7">
        <f>IF(F24="","",IFERROR(VLOOKUP(F24,Lists!$A$4:$E$9,5,FALSE),""))</f>
        <v/>
      </c>
      <c r="I24" s="8" t="n"/>
      <c r="J24" s="8" t="n"/>
      <c r="K24" s="6" t="n"/>
      <c r="L24" s="9">
        <f>IF(OR(I24="",J24=""),"",ROUND(MOD(J24-I24,1)*24,2))</f>
        <v/>
      </c>
      <c r="M24" s="9">
        <f>IF(F24="","",IFERROR(VLOOKUP(F24,Lists!$A$4:$E$9,3,FALSE),""))</f>
        <v/>
      </c>
      <c r="N24" s="9">
        <f>IF(OR(L24="",M24=""),"",FLOOR(MAX(0,L24-M24),0.5))</f>
        <v/>
      </c>
      <c r="O24" s="10">
        <f>IF(OR(I24="",G24=""),"",MAX(0,ROUND((MOD(I24-G24+0.5,1)-0.5)*1440,0)))</f>
        <v/>
      </c>
      <c r="P24" s="10">
        <f>IF(OR(J24="",H24=""),"",MAX(0,ROUND((MOD(H24-J24+0.5,1)-0.5)*1440,0)))</f>
        <v/>
      </c>
      <c r="Q24" s="6" t="n"/>
      <c r="R24" s="6" t="n"/>
    </row>
    <row r="25">
      <c r="A25" s="5" t="n"/>
      <c r="B25" s="6" t="n"/>
      <c r="C25" s="6" t="n"/>
      <c r="D25" s="6" t="n"/>
      <c r="E25" s="6" t="n"/>
      <c r="F25" s="6" t="n"/>
      <c r="G25" s="7">
        <f>IF(F25="","",IFERROR(VLOOKUP(F25,Lists!$A$4:$E$9,4,FALSE),""))</f>
        <v/>
      </c>
      <c r="H25" s="7">
        <f>IF(F25="","",IFERROR(VLOOKUP(F25,Lists!$A$4:$E$9,5,FALSE),""))</f>
        <v/>
      </c>
      <c r="I25" s="8" t="n"/>
      <c r="J25" s="8" t="n"/>
      <c r="K25" s="6" t="n"/>
      <c r="L25" s="9">
        <f>IF(OR(I25="",J25=""),"",ROUND(MOD(J25-I25,1)*24,2))</f>
        <v/>
      </c>
      <c r="M25" s="9">
        <f>IF(F25="","",IFERROR(VLOOKUP(F25,Lists!$A$4:$E$9,3,FALSE),""))</f>
        <v/>
      </c>
      <c r="N25" s="9">
        <f>IF(OR(L25="",M25=""),"",FLOOR(MAX(0,L25-M25),0.5))</f>
        <v/>
      </c>
      <c r="O25" s="10">
        <f>IF(OR(I25="",G25=""),"",MAX(0,ROUND((MOD(I25-G25+0.5,1)-0.5)*1440,0)))</f>
        <v/>
      </c>
      <c r="P25" s="10">
        <f>IF(OR(J25="",H25=""),"",MAX(0,ROUND((MOD(H25-J25+0.5,1)-0.5)*1440,0)))</f>
        <v/>
      </c>
      <c r="Q25" s="6" t="n"/>
      <c r="R25" s="6" t="n"/>
    </row>
    <row r="26">
      <c r="A26" s="5" t="n"/>
      <c r="B26" s="6" t="n"/>
      <c r="C26" s="6" t="n"/>
      <c r="D26" s="6" t="n"/>
      <c r="E26" s="6" t="n"/>
      <c r="F26" s="6" t="n"/>
      <c r="G26" s="7">
        <f>IF(F26="","",IFERROR(VLOOKUP(F26,Lists!$A$4:$E$9,4,FALSE),""))</f>
        <v/>
      </c>
      <c r="H26" s="7">
        <f>IF(F26="","",IFERROR(VLOOKUP(F26,Lists!$A$4:$E$9,5,FALSE),""))</f>
        <v/>
      </c>
      <c r="I26" s="8" t="n"/>
      <c r="J26" s="8" t="n"/>
      <c r="K26" s="6" t="n"/>
      <c r="L26" s="9">
        <f>IF(OR(I26="",J26=""),"",ROUND(MOD(J26-I26,1)*24,2))</f>
        <v/>
      </c>
      <c r="M26" s="9">
        <f>IF(F26="","",IFERROR(VLOOKUP(F26,Lists!$A$4:$E$9,3,FALSE),""))</f>
        <v/>
      </c>
      <c r="N26" s="9">
        <f>IF(OR(L26="",M26=""),"",FLOOR(MAX(0,L26-M26),0.5))</f>
        <v/>
      </c>
      <c r="O26" s="10">
        <f>IF(OR(I26="",G26=""),"",MAX(0,ROUND((MOD(I26-G26+0.5,1)-0.5)*1440,0)))</f>
        <v/>
      </c>
      <c r="P26" s="10">
        <f>IF(OR(J26="",H26=""),"",MAX(0,ROUND((MOD(H26-J26+0.5,1)-0.5)*1440,0)))</f>
        <v/>
      </c>
      <c r="Q26" s="6" t="n"/>
      <c r="R26" s="6" t="n"/>
    </row>
    <row r="27">
      <c r="A27" s="5" t="n"/>
      <c r="B27" s="6" t="n"/>
      <c r="C27" s="6" t="n"/>
      <c r="D27" s="6" t="n"/>
      <c r="E27" s="6" t="n"/>
      <c r="F27" s="6" t="n"/>
      <c r="G27" s="7">
        <f>IF(F27="","",IFERROR(VLOOKUP(F27,Lists!$A$4:$E$9,4,FALSE),""))</f>
        <v/>
      </c>
      <c r="H27" s="7">
        <f>IF(F27="","",IFERROR(VLOOKUP(F27,Lists!$A$4:$E$9,5,FALSE),""))</f>
        <v/>
      </c>
      <c r="I27" s="8" t="n"/>
      <c r="J27" s="8" t="n"/>
      <c r="K27" s="6" t="n"/>
      <c r="L27" s="9">
        <f>IF(OR(I27="",J27=""),"",ROUND(MOD(J27-I27,1)*24,2))</f>
        <v/>
      </c>
      <c r="M27" s="9">
        <f>IF(F27="","",IFERROR(VLOOKUP(F27,Lists!$A$4:$E$9,3,FALSE),""))</f>
        <v/>
      </c>
      <c r="N27" s="9">
        <f>IF(OR(L27="",M27=""),"",FLOOR(MAX(0,L27-M27),0.5))</f>
        <v/>
      </c>
      <c r="O27" s="10">
        <f>IF(OR(I27="",G27=""),"",MAX(0,ROUND((MOD(I27-G27+0.5,1)-0.5)*1440,0)))</f>
        <v/>
      </c>
      <c r="P27" s="10">
        <f>IF(OR(J27="",H27=""),"",MAX(0,ROUND((MOD(H27-J27+0.5,1)-0.5)*1440,0)))</f>
        <v/>
      </c>
      <c r="Q27" s="6" t="n"/>
      <c r="R27" s="6" t="n"/>
    </row>
    <row r="28">
      <c r="A28" s="5" t="n"/>
      <c r="B28" s="6" t="n"/>
      <c r="C28" s="6" t="n"/>
      <c r="D28" s="6" t="n"/>
      <c r="E28" s="6" t="n"/>
      <c r="F28" s="6" t="n"/>
      <c r="G28" s="7">
        <f>IF(F28="","",IFERROR(VLOOKUP(F28,Lists!$A$4:$E$9,4,FALSE),""))</f>
        <v/>
      </c>
      <c r="H28" s="7">
        <f>IF(F28="","",IFERROR(VLOOKUP(F28,Lists!$A$4:$E$9,5,FALSE),""))</f>
        <v/>
      </c>
      <c r="I28" s="8" t="n"/>
      <c r="J28" s="8" t="n"/>
      <c r="K28" s="6" t="n"/>
      <c r="L28" s="9">
        <f>IF(OR(I28="",J28=""),"",ROUND(MOD(J28-I28,1)*24,2))</f>
        <v/>
      </c>
      <c r="M28" s="9">
        <f>IF(F28="","",IFERROR(VLOOKUP(F28,Lists!$A$4:$E$9,3,FALSE),""))</f>
        <v/>
      </c>
      <c r="N28" s="9">
        <f>IF(OR(L28="",M28=""),"",FLOOR(MAX(0,L28-M28),0.5))</f>
        <v/>
      </c>
      <c r="O28" s="10">
        <f>IF(OR(I28="",G28=""),"",MAX(0,ROUND((MOD(I28-G28+0.5,1)-0.5)*1440,0)))</f>
        <v/>
      </c>
      <c r="P28" s="10">
        <f>IF(OR(J28="",H28=""),"",MAX(0,ROUND((MOD(H28-J28+0.5,1)-0.5)*1440,0)))</f>
        <v/>
      </c>
      <c r="Q28" s="6" t="n"/>
      <c r="R28" s="6" t="n"/>
    </row>
    <row r="29">
      <c r="A29" s="5" t="n"/>
      <c r="B29" s="6" t="n"/>
      <c r="C29" s="6" t="n"/>
      <c r="D29" s="6" t="n"/>
      <c r="E29" s="6" t="n"/>
      <c r="F29" s="6" t="n"/>
      <c r="G29" s="7">
        <f>IF(F29="","",IFERROR(VLOOKUP(F29,Lists!$A$4:$E$9,4,FALSE),""))</f>
        <v/>
      </c>
      <c r="H29" s="7">
        <f>IF(F29="","",IFERROR(VLOOKUP(F29,Lists!$A$4:$E$9,5,FALSE),""))</f>
        <v/>
      </c>
      <c r="I29" s="8" t="n"/>
      <c r="J29" s="8" t="n"/>
      <c r="K29" s="6" t="n"/>
      <c r="L29" s="9">
        <f>IF(OR(I29="",J29=""),"",ROUND(MOD(J29-I29,1)*24,2))</f>
        <v/>
      </c>
      <c r="M29" s="9">
        <f>IF(F29="","",IFERROR(VLOOKUP(F29,Lists!$A$4:$E$9,3,FALSE),""))</f>
        <v/>
      </c>
      <c r="N29" s="9">
        <f>IF(OR(L29="",M29=""),"",FLOOR(MAX(0,L29-M29),0.5))</f>
        <v/>
      </c>
      <c r="O29" s="10">
        <f>IF(OR(I29="",G29=""),"",MAX(0,ROUND((MOD(I29-G29+0.5,1)-0.5)*1440,0)))</f>
        <v/>
      </c>
      <c r="P29" s="10">
        <f>IF(OR(J29="",H29=""),"",MAX(0,ROUND((MOD(H29-J29+0.5,1)-0.5)*1440,0)))</f>
        <v/>
      </c>
      <c r="Q29" s="6" t="n"/>
      <c r="R29" s="6" t="n"/>
    </row>
    <row r="30">
      <c r="A30" s="5" t="n"/>
      <c r="B30" s="6" t="n"/>
      <c r="C30" s="6" t="n"/>
      <c r="D30" s="6" t="n"/>
      <c r="E30" s="6" t="n"/>
      <c r="F30" s="6" t="n"/>
      <c r="G30" s="7">
        <f>IF(F30="","",IFERROR(VLOOKUP(F30,Lists!$A$4:$E$9,4,FALSE),""))</f>
        <v/>
      </c>
      <c r="H30" s="7">
        <f>IF(F30="","",IFERROR(VLOOKUP(F30,Lists!$A$4:$E$9,5,FALSE),""))</f>
        <v/>
      </c>
      <c r="I30" s="8" t="n"/>
      <c r="J30" s="8" t="n"/>
      <c r="K30" s="6" t="n"/>
      <c r="L30" s="9">
        <f>IF(OR(I30="",J30=""),"",ROUND(MOD(J30-I30,1)*24,2))</f>
        <v/>
      </c>
      <c r="M30" s="9">
        <f>IF(F30="","",IFERROR(VLOOKUP(F30,Lists!$A$4:$E$9,3,FALSE),""))</f>
        <v/>
      </c>
      <c r="N30" s="9">
        <f>IF(OR(L30="",M30=""),"",FLOOR(MAX(0,L30-M30),0.5))</f>
        <v/>
      </c>
      <c r="O30" s="10">
        <f>IF(OR(I30="",G30=""),"",MAX(0,ROUND((MOD(I30-G30+0.5,1)-0.5)*1440,0)))</f>
        <v/>
      </c>
      <c r="P30" s="10">
        <f>IF(OR(J30="",H30=""),"",MAX(0,ROUND((MOD(H30-J30+0.5,1)-0.5)*1440,0)))</f>
        <v/>
      </c>
      <c r="Q30" s="6" t="n"/>
      <c r="R30" s="6" t="n"/>
    </row>
    <row r="31">
      <c r="A31" s="5" t="n"/>
      <c r="B31" s="6" t="n"/>
      <c r="C31" s="6" t="n"/>
      <c r="D31" s="6" t="n"/>
      <c r="E31" s="6" t="n"/>
      <c r="F31" s="6" t="n"/>
      <c r="G31" s="7">
        <f>IF(F31="","",IFERROR(VLOOKUP(F31,Lists!$A$4:$E$9,4,FALSE),""))</f>
        <v/>
      </c>
      <c r="H31" s="7">
        <f>IF(F31="","",IFERROR(VLOOKUP(F31,Lists!$A$4:$E$9,5,FALSE),""))</f>
        <v/>
      </c>
      <c r="I31" s="8" t="n"/>
      <c r="J31" s="8" t="n"/>
      <c r="K31" s="6" t="n"/>
      <c r="L31" s="9">
        <f>IF(OR(I31="",J31=""),"",ROUND(MOD(J31-I31,1)*24,2))</f>
        <v/>
      </c>
      <c r="M31" s="9">
        <f>IF(F31="","",IFERROR(VLOOKUP(F31,Lists!$A$4:$E$9,3,FALSE),""))</f>
        <v/>
      </c>
      <c r="N31" s="9">
        <f>IF(OR(L31="",M31=""),"",FLOOR(MAX(0,L31-M31),0.5))</f>
        <v/>
      </c>
      <c r="O31" s="10">
        <f>IF(OR(I31="",G31=""),"",MAX(0,ROUND((MOD(I31-G31+0.5,1)-0.5)*1440,0)))</f>
        <v/>
      </c>
      <c r="P31" s="10">
        <f>IF(OR(J31="",H31=""),"",MAX(0,ROUND((MOD(H31-J31+0.5,1)-0.5)*1440,0)))</f>
        <v/>
      </c>
      <c r="Q31" s="6" t="n"/>
      <c r="R31" s="6" t="n"/>
    </row>
    <row r="32">
      <c r="A32" s="5" t="n"/>
      <c r="B32" s="6" t="n"/>
      <c r="C32" s="6" t="n"/>
      <c r="D32" s="6" t="n"/>
      <c r="E32" s="6" t="n"/>
      <c r="F32" s="6" t="n"/>
      <c r="G32" s="7">
        <f>IF(F32="","",IFERROR(VLOOKUP(F32,Lists!$A$4:$E$9,4,FALSE),""))</f>
        <v/>
      </c>
      <c r="H32" s="7">
        <f>IF(F32="","",IFERROR(VLOOKUP(F32,Lists!$A$4:$E$9,5,FALSE),""))</f>
        <v/>
      </c>
      <c r="I32" s="8" t="n"/>
      <c r="J32" s="8" t="n"/>
      <c r="K32" s="6" t="n"/>
      <c r="L32" s="9">
        <f>IF(OR(I32="",J32=""),"",ROUND(MOD(J32-I32,1)*24,2))</f>
        <v/>
      </c>
      <c r="M32" s="9">
        <f>IF(F32="","",IFERROR(VLOOKUP(F32,Lists!$A$4:$E$9,3,FALSE),""))</f>
        <v/>
      </c>
      <c r="N32" s="9">
        <f>IF(OR(L32="",M32=""),"",FLOOR(MAX(0,L32-M32),0.5))</f>
        <v/>
      </c>
      <c r="O32" s="10">
        <f>IF(OR(I32="",G32=""),"",MAX(0,ROUND((MOD(I32-G32+0.5,1)-0.5)*1440,0)))</f>
        <v/>
      </c>
      <c r="P32" s="10">
        <f>IF(OR(J32="",H32=""),"",MAX(0,ROUND((MOD(H32-J32+0.5,1)-0.5)*1440,0)))</f>
        <v/>
      </c>
      <c r="Q32" s="6" t="n"/>
      <c r="R32" s="6" t="n"/>
    </row>
    <row r="33">
      <c r="A33" s="5" t="n"/>
      <c r="B33" s="6" t="n"/>
      <c r="C33" s="6" t="n"/>
      <c r="D33" s="6" t="n"/>
      <c r="E33" s="6" t="n"/>
      <c r="F33" s="6" t="n"/>
      <c r="G33" s="7">
        <f>IF(F33="","",IFERROR(VLOOKUP(F33,Lists!$A$4:$E$9,4,FALSE),""))</f>
        <v/>
      </c>
      <c r="H33" s="7">
        <f>IF(F33="","",IFERROR(VLOOKUP(F33,Lists!$A$4:$E$9,5,FALSE),""))</f>
        <v/>
      </c>
      <c r="I33" s="8" t="n"/>
      <c r="J33" s="8" t="n"/>
      <c r="K33" s="6" t="n"/>
      <c r="L33" s="9">
        <f>IF(OR(I33="",J33=""),"",ROUND(MOD(J33-I33,1)*24,2))</f>
        <v/>
      </c>
      <c r="M33" s="9">
        <f>IF(F33="","",IFERROR(VLOOKUP(F33,Lists!$A$4:$E$9,3,FALSE),""))</f>
        <v/>
      </c>
      <c r="N33" s="9">
        <f>IF(OR(L33="",M33=""),"",FLOOR(MAX(0,L33-M33),0.5))</f>
        <v/>
      </c>
      <c r="O33" s="10">
        <f>IF(OR(I33="",G33=""),"",MAX(0,ROUND((MOD(I33-G33+0.5,1)-0.5)*1440,0)))</f>
        <v/>
      </c>
      <c r="P33" s="10">
        <f>IF(OR(J33="",H33=""),"",MAX(0,ROUND((MOD(H33-J33+0.5,1)-0.5)*1440,0)))</f>
        <v/>
      </c>
      <c r="Q33" s="6" t="n"/>
      <c r="R33" s="6" t="n"/>
    </row>
    <row r="34">
      <c r="A34" s="5" t="n"/>
      <c r="B34" s="6" t="n"/>
      <c r="C34" s="6" t="n"/>
      <c r="D34" s="6" t="n"/>
      <c r="E34" s="6" t="n"/>
      <c r="F34" s="6" t="n"/>
      <c r="G34" s="7">
        <f>IF(F34="","",IFERROR(VLOOKUP(F34,Lists!$A$4:$E$9,4,FALSE),""))</f>
        <v/>
      </c>
      <c r="H34" s="7">
        <f>IF(F34="","",IFERROR(VLOOKUP(F34,Lists!$A$4:$E$9,5,FALSE),""))</f>
        <v/>
      </c>
      <c r="I34" s="8" t="n"/>
      <c r="J34" s="8" t="n"/>
      <c r="K34" s="6" t="n"/>
      <c r="L34" s="9">
        <f>IF(OR(I34="",J34=""),"",ROUND(MOD(J34-I34,1)*24,2))</f>
        <v/>
      </c>
      <c r="M34" s="9">
        <f>IF(F34="","",IFERROR(VLOOKUP(F34,Lists!$A$4:$E$9,3,FALSE),""))</f>
        <v/>
      </c>
      <c r="N34" s="9">
        <f>IF(OR(L34="",M34=""),"",FLOOR(MAX(0,L34-M34),0.5))</f>
        <v/>
      </c>
      <c r="O34" s="10">
        <f>IF(OR(I34="",G34=""),"",MAX(0,ROUND((MOD(I34-G34+0.5,1)-0.5)*1440,0)))</f>
        <v/>
      </c>
      <c r="P34" s="10">
        <f>IF(OR(J34="",H34=""),"",MAX(0,ROUND((MOD(H34-J34+0.5,1)-0.5)*1440,0)))</f>
        <v/>
      </c>
      <c r="Q34" s="6" t="n"/>
      <c r="R34" s="6" t="n"/>
    </row>
    <row r="35">
      <c r="A35" s="5" t="n"/>
      <c r="B35" s="6" t="n"/>
      <c r="C35" s="6" t="n"/>
      <c r="D35" s="6" t="n"/>
      <c r="E35" s="6" t="n"/>
      <c r="F35" s="6" t="n"/>
      <c r="G35" s="7">
        <f>IF(F35="","",IFERROR(VLOOKUP(F35,Lists!$A$4:$E$9,4,FALSE),""))</f>
        <v/>
      </c>
      <c r="H35" s="7">
        <f>IF(F35="","",IFERROR(VLOOKUP(F35,Lists!$A$4:$E$9,5,FALSE),""))</f>
        <v/>
      </c>
      <c r="I35" s="8" t="n"/>
      <c r="J35" s="8" t="n"/>
      <c r="K35" s="6" t="n"/>
      <c r="L35" s="9">
        <f>IF(OR(I35="",J35=""),"",ROUND(MOD(J35-I35,1)*24,2))</f>
        <v/>
      </c>
      <c r="M35" s="9">
        <f>IF(F35="","",IFERROR(VLOOKUP(F35,Lists!$A$4:$E$9,3,FALSE),""))</f>
        <v/>
      </c>
      <c r="N35" s="9">
        <f>IF(OR(L35="",M35=""),"",FLOOR(MAX(0,L35-M35),0.5))</f>
        <v/>
      </c>
      <c r="O35" s="10">
        <f>IF(OR(I35="",G35=""),"",MAX(0,ROUND((MOD(I35-G35+0.5,1)-0.5)*1440,0)))</f>
        <v/>
      </c>
      <c r="P35" s="10">
        <f>IF(OR(J35="",H35=""),"",MAX(0,ROUND((MOD(H35-J35+0.5,1)-0.5)*1440,0)))</f>
        <v/>
      </c>
      <c r="Q35" s="6" t="n"/>
      <c r="R35" s="6" t="n"/>
    </row>
    <row r="36">
      <c r="A36" s="5" t="n"/>
      <c r="B36" s="6" t="n"/>
      <c r="C36" s="6" t="n"/>
      <c r="D36" s="6" t="n"/>
      <c r="E36" s="6" t="n"/>
      <c r="F36" s="6" t="n"/>
      <c r="G36" s="7">
        <f>IF(F36="","",IFERROR(VLOOKUP(F36,Lists!$A$4:$E$9,4,FALSE),""))</f>
        <v/>
      </c>
      <c r="H36" s="7">
        <f>IF(F36="","",IFERROR(VLOOKUP(F36,Lists!$A$4:$E$9,5,FALSE),""))</f>
        <v/>
      </c>
      <c r="I36" s="8" t="n"/>
      <c r="J36" s="8" t="n"/>
      <c r="K36" s="6" t="n"/>
      <c r="L36" s="9">
        <f>IF(OR(I36="",J36=""),"",ROUND(MOD(J36-I36,1)*24,2))</f>
        <v/>
      </c>
      <c r="M36" s="9">
        <f>IF(F36="","",IFERROR(VLOOKUP(F36,Lists!$A$4:$E$9,3,FALSE),""))</f>
        <v/>
      </c>
      <c r="N36" s="9">
        <f>IF(OR(L36="",M36=""),"",FLOOR(MAX(0,L36-M36),0.5))</f>
        <v/>
      </c>
      <c r="O36" s="10">
        <f>IF(OR(I36="",G36=""),"",MAX(0,ROUND((MOD(I36-G36+0.5,1)-0.5)*1440,0)))</f>
        <v/>
      </c>
      <c r="P36" s="10">
        <f>IF(OR(J36="",H36=""),"",MAX(0,ROUND((MOD(H36-J36+0.5,1)-0.5)*1440,0)))</f>
        <v/>
      </c>
      <c r="Q36" s="6" t="n"/>
      <c r="R36" s="6" t="n"/>
    </row>
    <row r="37">
      <c r="A37" s="5" t="n"/>
      <c r="B37" s="6" t="n"/>
      <c r="C37" s="6" t="n"/>
      <c r="D37" s="6" t="n"/>
      <c r="E37" s="6" t="n"/>
      <c r="F37" s="6" t="n"/>
      <c r="G37" s="7">
        <f>IF(F37="","",IFERROR(VLOOKUP(F37,Lists!$A$4:$E$9,4,FALSE),""))</f>
        <v/>
      </c>
      <c r="H37" s="7">
        <f>IF(F37="","",IFERROR(VLOOKUP(F37,Lists!$A$4:$E$9,5,FALSE),""))</f>
        <v/>
      </c>
      <c r="I37" s="8" t="n"/>
      <c r="J37" s="8" t="n"/>
      <c r="K37" s="6" t="n"/>
      <c r="L37" s="9">
        <f>IF(OR(I37="",J37=""),"",ROUND(MOD(J37-I37,1)*24,2))</f>
        <v/>
      </c>
      <c r="M37" s="9">
        <f>IF(F37="","",IFERROR(VLOOKUP(F37,Lists!$A$4:$E$9,3,FALSE),""))</f>
        <v/>
      </c>
      <c r="N37" s="9">
        <f>IF(OR(L37="",M37=""),"",FLOOR(MAX(0,L37-M37),0.5))</f>
        <v/>
      </c>
      <c r="O37" s="10">
        <f>IF(OR(I37="",G37=""),"",MAX(0,ROUND((MOD(I37-G37+0.5,1)-0.5)*1440,0)))</f>
        <v/>
      </c>
      <c r="P37" s="10">
        <f>IF(OR(J37="",H37=""),"",MAX(0,ROUND((MOD(H37-J37+0.5,1)-0.5)*1440,0)))</f>
        <v/>
      </c>
      <c r="Q37" s="6" t="n"/>
      <c r="R37" s="6" t="n"/>
    </row>
    <row r="38">
      <c r="A38" s="5" t="n"/>
      <c r="B38" s="6" t="n"/>
      <c r="C38" s="6" t="n"/>
      <c r="D38" s="6" t="n"/>
      <c r="E38" s="6" t="n"/>
      <c r="F38" s="6" t="n"/>
      <c r="G38" s="7">
        <f>IF(F38="","",IFERROR(VLOOKUP(F38,Lists!$A$4:$E$9,4,FALSE),""))</f>
        <v/>
      </c>
      <c r="H38" s="7">
        <f>IF(F38="","",IFERROR(VLOOKUP(F38,Lists!$A$4:$E$9,5,FALSE),""))</f>
        <v/>
      </c>
      <c r="I38" s="8" t="n"/>
      <c r="J38" s="8" t="n"/>
      <c r="K38" s="6" t="n"/>
      <c r="L38" s="9">
        <f>IF(OR(I38="",J38=""),"",ROUND(MOD(J38-I38,1)*24,2))</f>
        <v/>
      </c>
      <c r="M38" s="9">
        <f>IF(F38="","",IFERROR(VLOOKUP(F38,Lists!$A$4:$E$9,3,FALSE),""))</f>
        <v/>
      </c>
      <c r="N38" s="9">
        <f>IF(OR(L38="",M38=""),"",FLOOR(MAX(0,L38-M38),0.5))</f>
        <v/>
      </c>
      <c r="O38" s="10">
        <f>IF(OR(I38="",G38=""),"",MAX(0,ROUND((MOD(I38-G38+0.5,1)-0.5)*1440,0)))</f>
        <v/>
      </c>
      <c r="P38" s="10">
        <f>IF(OR(J38="",H38=""),"",MAX(0,ROUND((MOD(H38-J38+0.5,1)-0.5)*1440,0)))</f>
        <v/>
      </c>
      <c r="Q38" s="6" t="n"/>
      <c r="R38" s="6" t="n"/>
    </row>
    <row r="39">
      <c r="A39" s="5" t="n"/>
      <c r="B39" s="6" t="n"/>
      <c r="C39" s="6" t="n"/>
      <c r="D39" s="6" t="n"/>
      <c r="E39" s="6" t="n"/>
      <c r="F39" s="6" t="n"/>
      <c r="G39" s="7">
        <f>IF(F39="","",IFERROR(VLOOKUP(F39,Lists!$A$4:$E$9,4,FALSE),""))</f>
        <v/>
      </c>
      <c r="H39" s="7">
        <f>IF(F39="","",IFERROR(VLOOKUP(F39,Lists!$A$4:$E$9,5,FALSE),""))</f>
        <v/>
      </c>
      <c r="I39" s="8" t="n"/>
      <c r="J39" s="8" t="n"/>
      <c r="K39" s="6" t="n"/>
      <c r="L39" s="9">
        <f>IF(OR(I39="",J39=""),"",ROUND(MOD(J39-I39,1)*24,2))</f>
        <v/>
      </c>
      <c r="M39" s="9">
        <f>IF(F39="","",IFERROR(VLOOKUP(F39,Lists!$A$4:$E$9,3,FALSE),""))</f>
        <v/>
      </c>
      <c r="N39" s="9">
        <f>IF(OR(L39="",M39=""),"",FLOOR(MAX(0,L39-M39),0.5))</f>
        <v/>
      </c>
      <c r="O39" s="10">
        <f>IF(OR(I39="",G39=""),"",MAX(0,ROUND((MOD(I39-G39+0.5,1)-0.5)*1440,0)))</f>
        <v/>
      </c>
      <c r="P39" s="10">
        <f>IF(OR(J39="",H39=""),"",MAX(0,ROUND((MOD(H39-J39+0.5,1)-0.5)*1440,0)))</f>
        <v/>
      </c>
      <c r="Q39" s="6" t="n"/>
      <c r="R39" s="6" t="n"/>
    </row>
    <row r="40">
      <c r="A40" s="5" t="n"/>
      <c r="B40" s="6" t="n"/>
      <c r="C40" s="6" t="n"/>
      <c r="D40" s="6" t="n"/>
      <c r="E40" s="6" t="n"/>
      <c r="F40" s="6" t="n"/>
      <c r="G40" s="7">
        <f>IF(F40="","",IFERROR(VLOOKUP(F40,Lists!$A$4:$E$9,4,FALSE),""))</f>
        <v/>
      </c>
      <c r="H40" s="7">
        <f>IF(F40="","",IFERROR(VLOOKUP(F40,Lists!$A$4:$E$9,5,FALSE),""))</f>
        <v/>
      </c>
      <c r="I40" s="8" t="n"/>
      <c r="J40" s="8" t="n"/>
      <c r="K40" s="6" t="n"/>
      <c r="L40" s="9">
        <f>IF(OR(I40="",J40=""),"",ROUND(MOD(J40-I40,1)*24,2))</f>
        <v/>
      </c>
      <c r="M40" s="9">
        <f>IF(F40="","",IFERROR(VLOOKUP(F40,Lists!$A$4:$E$9,3,FALSE),""))</f>
        <v/>
      </c>
      <c r="N40" s="9">
        <f>IF(OR(L40="",M40=""),"",FLOOR(MAX(0,L40-M40),0.5))</f>
        <v/>
      </c>
      <c r="O40" s="10">
        <f>IF(OR(I40="",G40=""),"",MAX(0,ROUND((MOD(I40-G40+0.5,1)-0.5)*1440,0)))</f>
        <v/>
      </c>
      <c r="P40" s="10">
        <f>IF(OR(J40="",H40=""),"",MAX(0,ROUND((MOD(H40-J40+0.5,1)-0.5)*1440,0)))</f>
        <v/>
      </c>
      <c r="Q40" s="6" t="n"/>
      <c r="R40" s="6" t="n"/>
    </row>
    <row r="41">
      <c r="A41" s="5" t="n"/>
      <c r="B41" s="6" t="n"/>
      <c r="C41" s="6" t="n"/>
      <c r="D41" s="6" t="n"/>
      <c r="E41" s="6" t="n"/>
      <c r="F41" s="6" t="n"/>
      <c r="G41" s="7">
        <f>IF(F41="","",IFERROR(VLOOKUP(F41,Lists!$A$4:$E$9,4,FALSE),""))</f>
        <v/>
      </c>
      <c r="H41" s="7">
        <f>IF(F41="","",IFERROR(VLOOKUP(F41,Lists!$A$4:$E$9,5,FALSE),""))</f>
        <v/>
      </c>
      <c r="I41" s="8" t="n"/>
      <c r="J41" s="8" t="n"/>
      <c r="K41" s="6" t="n"/>
      <c r="L41" s="9">
        <f>IF(OR(I41="",J41=""),"",ROUND(MOD(J41-I41,1)*24,2))</f>
        <v/>
      </c>
      <c r="M41" s="9">
        <f>IF(F41="","",IFERROR(VLOOKUP(F41,Lists!$A$4:$E$9,3,FALSE),""))</f>
        <v/>
      </c>
      <c r="N41" s="9">
        <f>IF(OR(L41="",M41=""),"",FLOOR(MAX(0,L41-M41),0.5))</f>
        <v/>
      </c>
      <c r="O41" s="10">
        <f>IF(OR(I41="",G41=""),"",MAX(0,ROUND((MOD(I41-G41+0.5,1)-0.5)*1440,0)))</f>
        <v/>
      </c>
      <c r="P41" s="10">
        <f>IF(OR(J41="",H41=""),"",MAX(0,ROUND((MOD(H41-J41+0.5,1)-0.5)*1440,0)))</f>
        <v/>
      </c>
      <c r="Q41" s="6" t="n"/>
      <c r="R41" s="6" t="n"/>
    </row>
    <row r="42">
      <c r="A42" s="5" t="n"/>
      <c r="B42" s="6" t="n"/>
      <c r="C42" s="6" t="n"/>
      <c r="D42" s="6" t="n"/>
      <c r="E42" s="6" t="n"/>
      <c r="F42" s="6" t="n"/>
      <c r="G42" s="7">
        <f>IF(F42="","",IFERROR(VLOOKUP(F42,Lists!$A$4:$E$9,4,FALSE),""))</f>
        <v/>
      </c>
      <c r="H42" s="7">
        <f>IF(F42="","",IFERROR(VLOOKUP(F42,Lists!$A$4:$E$9,5,FALSE),""))</f>
        <v/>
      </c>
      <c r="I42" s="8" t="n"/>
      <c r="J42" s="8" t="n"/>
      <c r="K42" s="6" t="n"/>
      <c r="L42" s="9">
        <f>IF(OR(I42="",J42=""),"",ROUND(MOD(J42-I42,1)*24,2))</f>
        <v/>
      </c>
      <c r="M42" s="9">
        <f>IF(F42="","",IFERROR(VLOOKUP(F42,Lists!$A$4:$E$9,3,FALSE),""))</f>
        <v/>
      </c>
      <c r="N42" s="9">
        <f>IF(OR(L42="",M42=""),"",FLOOR(MAX(0,L42-M42),0.5))</f>
        <v/>
      </c>
      <c r="O42" s="10">
        <f>IF(OR(I42="",G42=""),"",MAX(0,ROUND((MOD(I42-G42+0.5,1)-0.5)*1440,0)))</f>
        <v/>
      </c>
      <c r="P42" s="10">
        <f>IF(OR(J42="",H42=""),"",MAX(0,ROUND((MOD(H42-J42+0.5,1)-0.5)*1440,0)))</f>
        <v/>
      </c>
      <c r="Q42" s="6" t="n"/>
      <c r="R42" s="6" t="n"/>
    </row>
    <row r="43">
      <c r="A43" s="5" t="n"/>
      <c r="B43" s="6" t="n"/>
      <c r="C43" s="6" t="n"/>
      <c r="D43" s="6" t="n"/>
      <c r="E43" s="6" t="n"/>
      <c r="F43" s="6" t="n"/>
      <c r="G43" s="7">
        <f>IF(F43="","",IFERROR(VLOOKUP(F43,Lists!$A$4:$E$9,4,FALSE),""))</f>
        <v/>
      </c>
      <c r="H43" s="7">
        <f>IF(F43="","",IFERROR(VLOOKUP(F43,Lists!$A$4:$E$9,5,FALSE),""))</f>
        <v/>
      </c>
      <c r="I43" s="8" t="n"/>
      <c r="J43" s="8" t="n"/>
      <c r="K43" s="6" t="n"/>
      <c r="L43" s="9">
        <f>IF(OR(I43="",J43=""),"",ROUND(MOD(J43-I43,1)*24,2))</f>
        <v/>
      </c>
      <c r="M43" s="9">
        <f>IF(F43="","",IFERROR(VLOOKUP(F43,Lists!$A$4:$E$9,3,FALSE),""))</f>
        <v/>
      </c>
      <c r="N43" s="9">
        <f>IF(OR(L43="",M43=""),"",FLOOR(MAX(0,L43-M43),0.5))</f>
        <v/>
      </c>
      <c r="O43" s="10">
        <f>IF(OR(I43="",G43=""),"",MAX(0,ROUND((MOD(I43-G43+0.5,1)-0.5)*1440,0)))</f>
        <v/>
      </c>
      <c r="P43" s="10">
        <f>IF(OR(J43="",H43=""),"",MAX(0,ROUND((MOD(H43-J43+0.5,1)-0.5)*1440,0)))</f>
        <v/>
      </c>
      <c r="Q43" s="6" t="n"/>
      <c r="R43" s="6" t="n"/>
    </row>
    <row r="44">
      <c r="A44" s="5" t="n"/>
      <c r="B44" s="6" t="n"/>
      <c r="C44" s="6" t="n"/>
      <c r="D44" s="6" t="n"/>
      <c r="E44" s="6" t="n"/>
      <c r="F44" s="6" t="n"/>
      <c r="G44" s="7">
        <f>IF(F44="","",IFERROR(VLOOKUP(F44,Lists!$A$4:$E$9,4,FALSE),""))</f>
        <v/>
      </c>
      <c r="H44" s="7">
        <f>IF(F44="","",IFERROR(VLOOKUP(F44,Lists!$A$4:$E$9,5,FALSE),""))</f>
        <v/>
      </c>
      <c r="I44" s="8" t="n"/>
      <c r="J44" s="8" t="n"/>
      <c r="K44" s="6" t="n"/>
      <c r="L44" s="9">
        <f>IF(OR(I44="",J44=""),"",ROUND(MOD(J44-I44,1)*24,2))</f>
        <v/>
      </c>
      <c r="M44" s="9">
        <f>IF(F44="","",IFERROR(VLOOKUP(F44,Lists!$A$4:$E$9,3,FALSE),""))</f>
        <v/>
      </c>
      <c r="N44" s="9">
        <f>IF(OR(L44="",M44=""),"",FLOOR(MAX(0,L44-M44),0.5))</f>
        <v/>
      </c>
      <c r="O44" s="10">
        <f>IF(OR(I44="",G44=""),"",MAX(0,ROUND((MOD(I44-G44+0.5,1)-0.5)*1440,0)))</f>
        <v/>
      </c>
      <c r="P44" s="10">
        <f>IF(OR(J44="",H44=""),"",MAX(0,ROUND((MOD(H44-J44+0.5,1)-0.5)*1440,0)))</f>
        <v/>
      </c>
      <c r="Q44" s="6" t="n"/>
      <c r="R44" s="6" t="n"/>
    </row>
    <row r="45">
      <c r="A45" s="5" t="n"/>
      <c r="B45" s="6" t="n"/>
      <c r="C45" s="6" t="n"/>
      <c r="D45" s="6" t="n"/>
      <c r="E45" s="6" t="n"/>
      <c r="F45" s="6" t="n"/>
      <c r="G45" s="7">
        <f>IF(F45="","",IFERROR(VLOOKUP(F45,Lists!$A$4:$E$9,4,FALSE),""))</f>
        <v/>
      </c>
      <c r="H45" s="7">
        <f>IF(F45="","",IFERROR(VLOOKUP(F45,Lists!$A$4:$E$9,5,FALSE),""))</f>
        <v/>
      </c>
      <c r="I45" s="8" t="n"/>
      <c r="J45" s="8" t="n"/>
      <c r="K45" s="6" t="n"/>
      <c r="L45" s="9">
        <f>IF(OR(I45="",J45=""),"",ROUND(MOD(J45-I45,1)*24,2))</f>
        <v/>
      </c>
      <c r="M45" s="9">
        <f>IF(F45="","",IFERROR(VLOOKUP(F45,Lists!$A$4:$E$9,3,FALSE),""))</f>
        <v/>
      </c>
      <c r="N45" s="9">
        <f>IF(OR(L45="",M45=""),"",FLOOR(MAX(0,L45-M45),0.5))</f>
        <v/>
      </c>
      <c r="O45" s="10">
        <f>IF(OR(I45="",G45=""),"",MAX(0,ROUND((MOD(I45-G45+0.5,1)-0.5)*1440,0)))</f>
        <v/>
      </c>
      <c r="P45" s="10">
        <f>IF(OR(J45="",H45=""),"",MAX(0,ROUND((MOD(H45-J45+0.5,1)-0.5)*1440,0)))</f>
        <v/>
      </c>
      <c r="Q45" s="6" t="n"/>
      <c r="R45" s="6" t="n"/>
    </row>
    <row r="46">
      <c r="A46" s="5" t="n"/>
      <c r="B46" s="6" t="n"/>
      <c r="C46" s="6" t="n"/>
      <c r="D46" s="6" t="n"/>
      <c r="E46" s="6" t="n"/>
      <c r="F46" s="6" t="n"/>
      <c r="G46" s="7">
        <f>IF(F46="","",IFERROR(VLOOKUP(F46,Lists!$A$4:$E$9,4,FALSE),""))</f>
        <v/>
      </c>
      <c r="H46" s="7">
        <f>IF(F46="","",IFERROR(VLOOKUP(F46,Lists!$A$4:$E$9,5,FALSE),""))</f>
        <v/>
      </c>
      <c r="I46" s="8" t="n"/>
      <c r="J46" s="8" t="n"/>
      <c r="K46" s="6" t="n"/>
      <c r="L46" s="9">
        <f>IF(OR(I46="",J46=""),"",ROUND(MOD(J46-I46,1)*24,2))</f>
        <v/>
      </c>
      <c r="M46" s="9">
        <f>IF(F46="","",IFERROR(VLOOKUP(F46,Lists!$A$4:$E$9,3,FALSE),""))</f>
        <v/>
      </c>
      <c r="N46" s="9">
        <f>IF(OR(L46="",M46=""),"",FLOOR(MAX(0,L46-M46),0.5))</f>
        <v/>
      </c>
      <c r="O46" s="10">
        <f>IF(OR(I46="",G46=""),"",MAX(0,ROUND((MOD(I46-G46+0.5,1)-0.5)*1440,0)))</f>
        <v/>
      </c>
      <c r="P46" s="10">
        <f>IF(OR(J46="",H46=""),"",MAX(0,ROUND((MOD(H46-J46+0.5,1)-0.5)*1440,0)))</f>
        <v/>
      </c>
      <c r="Q46" s="6" t="n"/>
      <c r="R46" s="6" t="n"/>
    </row>
    <row r="47">
      <c r="A47" s="5" t="n"/>
      <c r="B47" s="6" t="n"/>
      <c r="C47" s="6" t="n"/>
      <c r="D47" s="6" t="n"/>
      <c r="E47" s="6" t="n"/>
      <c r="F47" s="6" t="n"/>
      <c r="G47" s="7">
        <f>IF(F47="","",IFERROR(VLOOKUP(F47,Lists!$A$4:$E$9,4,FALSE),""))</f>
        <v/>
      </c>
      <c r="H47" s="7">
        <f>IF(F47="","",IFERROR(VLOOKUP(F47,Lists!$A$4:$E$9,5,FALSE),""))</f>
        <v/>
      </c>
      <c r="I47" s="8" t="n"/>
      <c r="J47" s="8" t="n"/>
      <c r="K47" s="6" t="n"/>
      <c r="L47" s="9">
        <f>IF(OR(I47="",J47=""),"",ROUND(MOD(J47-I47,1)*24,2))</f>
        <v/>
      </c>
      <c r="M47" s="9">
        <f>IF(F47="","",IFERROR(VLOOKUP(F47,Lists!$A$4:$E$9,3,FALSE),""))</f>
        <v/>
      </c>
      <c r="N47" s="9">
        <f>IF(OR(L47="",M47=""),"",FLOOR(MAX(0,L47-M47),0.5))</f>
        <v/>
      </c>
      <c r="O47" s="10">
        <f>IF(OR(I47="",G47=""),"",MAX(0,ROUND((MOD(I47-G47+0.5,1)-0.5)*1440,0)))</f>
        <v/>
      </c>
      <c r="P47" s="10">
        <f>IF(OR(J47="",H47=""),"",MAX(0,ROUND((MOD(H47-J47+0.5,1)-0.5)*1440,0)))</f>
        <v/>
      </c>
      <c r="Q47" s="6" t="n"/>
      <c r="R47" s="6" t="n"/>
    </row>
    <row r="48">
      <c r="A48" s="5" t="n"/>
      <c r="B48" s="6" t="n"/>
      <c r="C48" s="6" t="n"/>
      <c r="D48" s="6" t="n"/>
      <c r="E48" s="6" t="n"/>
      <c r="F48" s="6" t="n"/>
      <c r="G48" s="7">
        <f>IF(F48="","",IFERROR(VLOOKUP(F48,Lists!$A$4:$E$9,4,FALSE),""))</f>
        <v/>
      </c>
      <c r="H48" s="7">
        <f>IF(F48="","",IFERROR(VLOOKUP(F48,Lists!$A$4:$E$9,5,FALSE),""))</f>
        <v/>
      </c>
      <c r="I48" s="8" t="n"/>
      <c r="J48" s="8" t="n"/>
      <c r="K48" s="6" t="n"/>
      <c r="L48" s="9">
        <f>IF(OR(I48="",J48=""),"",ROUND(MOD(J48-I48,1)*24,2))</f>
        <v/>
      </c>
      <c r="M48" s="9">
        <f>IF(F48="","",IFERROR(VLOOKUP(F48,Lists!$A$4:$E$9,3,FALSE),""))</f>
        <v/>
      </c>
      <c r="N48" s="9">
        <f>IF(OR(L48="",M48=""),"",FLOOR(MAX(0,L48-M48),0.5))</f>
        <v/>
      </c>
      <c r="O48" s="10">
        <f>IF(OR(I48="",G48=""),"",MAX(0,ROUND((MOD(I48-G48+0.5,1)-0.5)*1440,0)))</f>
        <v/>
      </c>
      <c r="P48" s="10">
        <f>IF(OR(J48="",H48=""),"",MAX(0,ROUND((MOD(H48-J48+0.5,1)-0.5)*1440,0)))</f>
        <v/>
      </c>
      <c r="Q48" s="6" t="n"/>
      <c r="R48" s="6" t="n"/>
    </row>
    <row r="49">
      <c r="A49" s="5" t="n"/>
      <c r="B49" s="6" t="n"/>
      <c r="C49" s="6" t="n"/>
      <c r="D49" s="6" t="n"/>
      <c r="E49" s="6" t="n"/>
      <c r="F49" s="6" t="n"/>
      <c r="G49" s="7">
        <f>IF(F49="","",IFERROR(VLOOKUP(F49,Lists!$A$4:$E$9,4,FALSE),""))</f>
        <v/>
      </c>
      <c r="H49" s="7">
        <f>IF(F49="","",IFERROR(VLOOKUP(F49,Lists!$A$4:$E$9,5,FALSE),""))</f>
        <v/>
      </c>
      <c r="I49" s="8" t="n"/>
      <c r="J49" s="8" t="n"/>
      <c r="K49" s="6" t="n"/>
      <c r="L49" s="9">
        <f>IF(OR(I49="",J49=""),"",ROUND(MOD(J49-I49,1)*24,2))</f>
        <v/>
      </c>
      <c r="M49" s="9">
        <f>IF(F49="","",IFERROR(VLOOKUP(F49,Lists!$A$4:$E$9,3,FALSE),""))</f>
        <v/>
      </c>
      <c r="N49" s="9">
        <f>IF(OR(L49="",M49=""),"",FLOOR(MAX(0,L49-M49),0.5))</f>
        <v/>
      </c>
      <c r="O49" s="10">
        <f>IF(OR(I49="",G49=""),"",MAX(0,ROUND((MOD(I49-G49+0.5,1)-0.5)*1440,0)))</f>
        <v/>
      </c>
      <c r="P49" s="10">
        <f>IF(OR(J49="",H49=""),"",MAX(0,ROUND((MOD(H49-J49+0.5,1)-0.5)*1440,0)))</f>
        <v/>
      </c>
      <c r="Q49" s="6" t="n"/>
      <c r="R49" s="6" t="n"/>
    </row>
    <row r="50">
      <c r="A50" s="5" t="n"/>
      <c r="B50" s="6" t="n"/>
      <c r="C50" s="6" t="n"/>
      <c r="D50" s="6" t="n"/>
      <c r="E50" s="6" t="n"/>
      <c r="F50" s="6" t="n"/>
      <c r="G50" s="7">
        <f>IF(F50="","",IFERROR(VLOOKUP(F50,Lists!$A$4:$E$9,4,FALSE),""))</f>
        <v/>
      </c>
      <c r="H50" s="7">
        <f>IF(F50="","",IFERROR(VLOOKUP(F50,Lists!$A$4:$E$9,5,FALSE),""))</f>
        <v/>
      </c>
      <c r="I50" s="8" t="n"/>
      <c r="J50" s="8" t="n"/>
      <c r="K50" s="6" t="n"/>
      <c r="L50" s="9">
        <f>IF(OR(I50="",J50=""),"",ROUND(MOD(J50-I50,1)*24,2))</f>
        <v/>
      </c>
      <c r="M50" s="9">
        <f>IF(F50="","",IFERROR(VLOOKUP(F50,Lists!$A$4:$E$9,3,FALSE),""))</f>
        <v/>
      </c>
      <c r="N50" s="9">
        <f>IF(OR(L50="",M50=""),"",FLOOR(MAX(0,L50-M50),0.5))</f>
        <v/>
      </c>
      <c r="O50" s="10">
        <f>IF(OR(I50="",G50=""),"",MAX(0,ROUND((MOD(I50-G50+0.5,1)-0.5)*1440,0)))</f>
        <v/>
      </c>
      <c r="P50" s="10">
        <f>IF(OR(J50="",H50=""),"",MAX(0,ROUND((MOD(H50-J50+0.5,1)-0.5)*1440,0)))</f>
        <v/>
      </c>
      <c r="Q50" s="6" t="n"/>
      <c r="R50" s="6" t="n"/>
    </row>
    <row r="51">
      <c r="A51" s="5" t="n"/>
      <c r="B51" s="6" t="n"/>
      <c r="C51" s="6" t="n"/>
      <c r="D51" s="6" t="n"/>
      <c r="E51" s="6" t="n"/>
      <c r="F51" s="6" t="n"/>
      <c r="G51" s="7">
        <f>IF(F51="","",IFERROR(VLOOKUP(F51,Lists!$A$4:$E$9,4,FALSE),""))</f>
        <v/>
      </c>
      <c r="H51" s="7">
        <f>IF(F51="","",IFERROR(VLOOKUP(F51,Lists!$A$4:$E$9,5,FALSE),""))</f>
        <v/>
      </c>
      <c r="I51" s="8" t="n"/>
      <c r="J51" s="8" t="n"/>
      <c r="K51" s="6" t="n"/>
      <c r="L51" s="9">
        <f>IF(OR(I51="",J51=""),"",ROUND(MOD(J51-I51,1)*24,2))</f>
        <v/>
      </c>
      <c r="M51" s="9">
        <f>IF(F51="","",IFERROR(VLOOKUP(F51,Lists!$A$4:$E$9,3,FALSE),""))</f>
        <v/>
      </c>
      <c r="N51" s="9">
        <f>IF(OR(L51="",M51=""),"",FLOOR(MAX(0,L51-M51),0.5))</f>
        <v/>
      </c>
      <c r="O51" s="10">
        <f>IF(OR(I51="",G51=""),"",MAX(0,ROUND((MOD(I51-G51+0.5,1)-0.5)*1440,0)))</f>
        <v/>
      </c>
      <c r="P51" s="10">
        <f>IF(OR(J51="",H51=""),"",MAX(0,ROUND((MOD(H51-J51+0.5,1)-0.5)*1440,0)))</f>
        <v/>
      </c>
      <c r="Q51" s="6" t="n"/>
      <c r="R51" s="6" t="n"/>
    </row>
    <row r="52">
      <c r="A52" s="5" t="n"/>
      <c r="B52" s="6" t="n"/>
      <c r="C52" s="6" t="n"/>
      <c r="D52" s="6" t="n"/>
      <c r="E52" s="6" t="n"/>
      <c r="F52" s="6" t="n"/>
      <c r="G52" s="7">
        <f>IF(F52="","",IFERROR(VLOOKUP(F52,Lists!$A$4:$E$9,4,FALSE),""))</f>
        <v/>
      </c>
      <c r="H52" s="7">
        <f>IF(F52="","",IFERROR(VLOOKUP(F52,Lists!$A$4:$E$9,5,FALSE),""))</f>
        <v/>
      </c>
      <c r="I52" s="8" t="n"/>
      <c r="J52" s="8" t="n"/>
      <c r="K52" s="6" t="n"/>
      <c r="L52" s="9">
        <f>IF(OR(I52="",J52=""),"",ROUND(MOD(J52-I52,1)*24,2))</f>
        <v/>
      </c>
      <c r="M52" s="9">
        <f>IF(F52="","",IFERROR(VLOOKUP(F52,Lists!$A$4:$E$9,3,FALSE),""))</f>
        <v/>
      </c>
      <c r="N52" s="9">
        <f>IF(OR(L52="",M52=""),"",FLOOR(MAX(0,L52-M52),0.5))</f>
        <v/>
      </c>
      <c r="O52" s="10">
        <f>IF(OR(I52="",G52=""),"",MAX(0,ROUND((MOD(I52-G52+0.5,1)-0.5)*1440,0)))</f>
        <v/>
      </c>
      <c r="P52" s="10">
        <f>IF(OR(J52="",H52=""),"",MAX(0,ROUND((MOD(H52-J52+0.5,1)-0.5)*1440,0)))</f>
        <v/>
      </c>
      <c r="Q52" s="6" t="n"/>
      <c r="R52" s="6" t="n"/>
    </row>
    <row r="53">
      <c r="A53" s="5" t="n"/>
      <c r="B53" s="6" t="n"/>
      <c r="C53" s="6" t="n"/>
      <c r="D53" s="6" t="n"/>
      <c r="E53" s="6" t="n"/>
      <c r="F53" s="6" t="n"/>
      <c r="G53" s="7">
        <f>IF(F53="","",IFERROR(VLOOKUP(F53,Lists!$A$4:$E$9,4,FALSE),""))</f>
        <v/>
      </c>
      <c r="H53" s="7">
        <f>IF(F53="","",IFERROR(VLOOKUP(F53,Lists!$A$4:$E$9,5,FALSE),""))</f>
        <v/>
      </c>
      <c r="I53" s="8" t="n"/>
      <c r="J53" s="8" t="n"/>
      <c r="K53" s="6" t="n"/>
      <c r="L53" s="9">
        <f>IF(OR(I53="",J53=""),"",ROUND(MOD(J53-I53,1)*24,2))</f>
        <v/>
      </c>
      <c r="M53" s="9">
        <f>IF(F53="","",IFERROR(VLOOKUP(F53,Lists!$A$4:$E$9,3,FALSE),""))</f>
        <v/>
      </c>
      <c r="N53" s="9">
        <f>IF(OR(L53="",M53=""),"",FLOOR(MAX(0,L53-M53),0.5))</f>
        <v/>
      </c>
      <c r="O53" s="10">
        <f>IF(OR(I53="",G53=""),"",MAX(0,ROUND((MOD(I53-G53+0.5,1)-0.5)*1440,0)))</f>
        <v/>
      </c>
      <c r="P53" s="10">
        <f>IF(OR(J53="",H53=""),"",MAX(0,ROUND((MOD(H53-J53+0.5,1)-0.5)*1440,0)))</f>
        <v/>
      </c>
      <c r="Q53" s="6" t="n"/>
      <c r="R53" s="6" t="n"/>
    </row>
    <row r="54">
      <c r="A54" s="5" t="n"/>
      <c r="B54" s="6" t="n"/>
      <c r="C54" s="6" t="n"/>
      <c r="D54" s="6" t="n"/>
      <c r="E54" s="6" t="n"/>
      <c r="F54" s="6" t="n"/>
      <c r="G54" s="7">
        <f>IF(F54="","",IFERROR(VLOOKUP(F54,Lists!$A$4:$E$9,4,FALSE),""))</f>
        <v/>
      </c>
      <c r="H54" s="7">
        <f>IF(F54="","",IFERROR(VLOOKUP(F54,Lists!$A$4:$E$9,5,FALSE),""))</f>
        <v/>
      </c>
      <c r="I54" s="8" t="n"/>
      <c r="J54" s="8" t="n"/>
      <c r="K54" s="6" t="n"/>
      <c r="L54" s="9">
        <f>IF(OR(I54="",J54=""),"",ROUND(MOD(J54-I54,1)*24,2))</f>
        <v/>
      </c>
      <c r="M54" s="9">
        <f>IF(F54="","",IFERROR(VLOOKUP(F54,Lists!$A$4:$E$9,3,FALSE),""))</f>
        <v/>
      </c>
      <c r="N54" s="9">
        <f>IF(OR(L54="",M54=""),"",FLOOR(MAX(0,L54-M54),0.5))</f>
        <v/>
      </c>
      <c r="O54" s="10">
        <f>IF(OR(I54="",G54=""),"",MAX(0,ROUND((MOD(I54-G54+0.5,1)-0.5)*1440,0)))</f>
        <v/>
      </c>
      <c r="P54" s="10">
        <f>IF(OR(J54="",H54=""),"",MAX(0,ROUND((MOD(H54-J54+0.5,1)-0.5)*1440,0)))</f>
        <v/>
      </c>
      <c r="Q54" s="6" t="n"/>
      <c r="R54" s="6" t="n"/>
    </row>
    <row r="55">
      <c r="A55" s="5" t="n"/>
      <c r="B55" s="6" t="n"/>
      <c r="C55" s="6" t="n"/>
      <c r="D55" s="6" t="n"/>
      <c r="E55" s="6" t="n"/>
      <c r="F55" s="6" t="n"/>
      <c r="G55" s="7">
        <f>IF(F55="","",IFERROR(VLOOKUP(F55,Lists!$A$4:$E$9,4,FALSE),""))</f>
        <v/>
      </c>
      <c r="H55" s="7">
        <f>IF(F55="","",IFERROR(VLOOKUP(F55,Lists!$A$4:$E$9,5,FALSE),""))</f>
        <v/>
      </c>
      <c r="I55" s="8" t="n"/>
      <c r="J55" s="8" t="n"/>
      <c r="K55" s="6" t="n"/>
      <c r="L55" s="9">
        <f>IF(OR(I55="",J55=""),"",ROUND(MOD(J55-I55,1)*24,2))</f>
        <v/>
      </c>
      <c r="M55" s="9">
        <f>IF(F55="","",IFERROR(VLOOKUP(F55,Lists!$A$4:$E$9,3,FALSE),""))</f>
        <v/>
      </c>
      <c r="N55" s="9">
        <f>IF(OR(L55="",M55=""),"",FLOOR(MAX(0,L55-M55),0.5))</f>
        <v/>
      </c>
      <c r="O55" s="10">
        <f>IF(OR(I55="",G55=""),"",MAX(0,ROUND((MOD(I55-G55+0.5,1)-0.5)*1440,0)))</f>
        <v/>
      </c>
      <c r="P55" s="10">
        <f>IF(OR(J55="",H55=""),"",MAX(0,ROUND((MOD(H55-J55+0.5,1)-0.5)*1440,0)))</f>
        <v/>
      </c>
      <c r="Q55" s="6" t="n"/>
      <c r="R55" s="6" t="n"/>
    </row>
    <row r="56">
      <c r="A56" s="5" t="n"/>
      <c r="B56" s="6" t="n"/>
      <c r="C56" s="6" t="n"/>
      <c r="D56" s="6" t="n"/>
      <c r="E56" s="6" t="n"/>
      <c r="F56" s="6" t="n"/>
      <c r="G56" s="7">
        <f>IF(F56="","",IFERROR(VLOOKUP(F56,Lists!$A$4:$E$9,4,FALSE),""))</f>
        <v/>
      </c>
      <c r="H56" s="7">
        <f>IF(F56="","",IFERROR(VLOOKUP(F56,Lists!$A$4:$E$9,5,FALSE),""))</f>
        <v/>
      </c>
      <c r="I56" s="8" t="n"/>
      <c r="J56" s="8" t="n"/>
      <c r="K56" s="6" t="n"/>
      <c r="L56" s="9">
        <f>IF(OR(I56="",J56=""),"",ROUND(MOD(J56-I56,1)*24,2))</f>
        <v/>
      </c>
      <c r="M56" s="9">
        <f>IF(F56="","",IFERROR(VLOOKUP(F56,Lists!$A$4:$E$9,3,FALSE),""))</f>
        <v/>
      </c>
      <c r="N56" s="9">
        <f>IF(OR(L56="",M56=""),"",FLOOR(MAX(0,L56-M56),0.5))</f>
        <v/>
      </c>
      <c r="O56" s="10">
        <f>IF(OR(I56="",G56=""),"",MAX(0,ROUND((MOD(I56-G56+0.5,1)-0.5)*1440,0)))</f>
        <v/>
      </c>
      <c r="P56" s="10">
        <f>IF(OR(J56="",H56=""),"",MAX(0,ROUND((MOD(H56-J56+0.5,1)-0.5)*1440,0)))</f>
        <v/>
      </c>
      <c r="Q56" s="6" t="n"/>
      <c r="R56" s="6" t="n"/>
    </row>
    <row r="57">
      <c r="A57" s="5" t="n"/>
      <c r="B57" s="6" t="n"/>
      <c r="C57" s="6" t="n"/>
      <c r="D57" s="6" t="n"/>
      <c r="E57" s="6" t="n"/>
      <c r="F57" s="6" t="n"/>
      <c r="G57" s="7">
        <f>IF(F57="","",IFERROR(VLOOKUP(F57,Lists!$A$4:$E$9,4,FALSE),""))</f>
        <v/>
      </c>
      <c r="H57" s="7">
        <f>IF(F57="","",IFERROR(VLOOKUP(F57,Lists!$A$4:$E$9,5,FALSE),""))</f>
        <v/>
      </c>
      <c r="I57" s="8" t="n"/>
      <c r="J57" s="8" t="n"/>
      <c r="K57" s="6" t="n"/>
      <c r="L57" s="9">
        <f>IF(OR(I57="",J57=""),"",ROUND(MOD(J57-I57,1)*24,2))</f>
        <v/>
      </c>
      <c r="M57" s="9">
        <f>IF(F57="","",IFERROR(VLOOKUP(F57,Lists!$A$4:$E$9,3,FALSE),""))</f>
        <v/>
      </c>
      <c r="N57" s="9">
        <f>IF(OR(L57="",M57=""),"",FLOOR(MAX(0,L57-M57),0.5))</f>
        <v/>
      </c>
      <c r="O57" s="10">
        <f>IF(OR(I57="",G57=""),"",MAX(0,ROUND((MOD(I57-G57+0.5,1)-0.5)*1440,0)))</f>
        <v/>
      </c>
      <c r="P57" s="10">
        <f>IF(OR(J57="",H57=""),"",MAX(0,ROUND((MOD(H57-J57+0.5,1)-0.5)*1440,0)))</f>
        <v/>
      </c>
      <c r="Q57" s="6" t="n"/>
      <c r="R57" s="6" t="n"/>
    </row>
    <row r="58">
      <c r="A58" s="5" t="n"/>
      <c r="B58" s="6" t="n"/>
      <c r="C58" s="6" t="n"/>
      <c r="D58" s="6" t="n"/>
      <c r="E58" s="6" t="n"/>
      <c r="F58" s="6" t="n"/>
      <c r="G58" s="7">
        <f>IF(F58="","",IFERROR(VLOOKUP(F58,Lists!$A$4:$E$9,4,FALSE),""))</f>
        <v/>
      </c>
      <c r="H58" s="7">
        <f>IF(F58="","",IFERROR(VLOOKUP(F58,Lists!$A$4:$E$9,5,FALSE),""))</f>
        <v/>
      </c>
      <c r="I58" s="8" t="n"/>
      <c r="J58" s="8" t="n"/>
      <c r="K58" s="6" t="n"/>
      <c r="L58" s="9">
        <f>IF(OR(I58="",J58=""),"",ROUND(MOD(J58-I58,1)*24,2))</f>
        <v/>
      </c>
      <c r="M58" s="9">
        <f>IF(F58="","",IFERROR(VLOOKUP(F58,Lists!$A$4:$E$9,3,FALSE),""))</f>
        <v/>
      </c>
      <c r="N58" s="9">
        <f>IF(OR(L58="",M58=""),"",FLOOR(MAX(0,L58-M58),0.5))</f>
        <v/>
      </c>
      <c r="O58" s="10">
        <f>IF(OR(I58="",G58=""),"",MAX(0,ROUND((MOD(I58-G58+0.5,1)-0.5)*1440,0)))</f>
        <v/>
      </c>
      <c r="P58" s="10">
        <f>IF(OR(J58="",H58=""),"",MAX(0,ROUND((MOD(H58-J58+0.5,1)-0.5)*1440,0)))</f>
        <v/>
      </c>
      <c r="Q58" s="6" t="n"/>
      <c r="R58" s="6" t="n"/>
    </row>
    <row r="59">
      <c r="A59" s="5" t="n"/>
      <c r="B59" s="6" t="n"/>
      <c r="C59" s="6" t="n"/>
      <c r="D59" s="6" t="n"/>
      <c r="E59" s="6" t="n"/>
      <c r="F59" s="6" t="n"/>
      <c r="G59" s="7">
        <f>IF(F59="","",IFERROR(VLOOKUP(F59,Lists!$A$4:$E$9,4,FALSE),""))</f>
        <v/>
      </c>
      <c r="H59" s="7">
        <f>IF(F59="","",IFERROR(VLOOKUP(F59,Lists!$A$4:$E$9,5,FALSE),""))</f>
        <v/>
      </c>
      <c r="I59" s="8" t="n"/>
      <c r="J59" s="8" t="n"/>
      <c r="K59" s="6" t="n"/>
      <c r="L59" s="9">
        <f>IF(OR(I59="",J59=""),"",ROUND(MOD(J59-I59,1)*24,2))</f>
        <v/>
      </c>
      <c r="M59" s="9">
        <f>IF(F59="","",IFERROR(VLOOKUP(F59,Lists!$A$4:$E$9,3,FALSE),""))</f>
        <v/>
      </c>
      <c r="N59" s="9">
        <f>IF(OR(L59="",M59=""),"",FLOOR(MAX(0,L59-M59),0.5))</f>
        <v/>
      </c>
      <c r="O59" s="10">
        <f>IF(OR(I59="",G59=""),"",MAX(0,ROUND((MOD(I59-G59+0.5,1)-0.5)*1440,0)))</f>
        <v/>
      </c>
      <c r="P59" s="10">
        <f>IF(OR(J59="",H59=""),"",MAX(0,ROUND((MOD(H59-J59+0.5,1)-0.5)*1440,0)))</f>
        <v/>
      </c>
      <c r="Q59" s="6" t="n"/>
      <c r="R59" s="6" t="n"/>
    </row>
    <row r="60">
      <c r="A60" s="5" t="n"/>
      <c r="B60" s="6" t="n"/>
      <c r="C60" s="6" t="n"/>
      <c r="D60" s="6" t="n"/>
      <c r="E60" s="6" t="n"/>
      <c r="F60" s="6" t="n"/>
      <c r="G60" s="7">
        <f>IF(F60="","",IFERROR(VLOOKUP(F60,Lists!$A$4:$E$9,4,FALSE),""))</f>
        <v/>
      </c>
      <c r="H60" s="7">
        <f>IF(F60="","",IFERROR(VLOOKUP(F60,Lists!$A$4:$E$9,5,FALSE),""))</f>
        <v/>
      </c>
      <c r="I60" s="8" t="n"/>
      <c r="J60" s="8" t="n"/>
      <c r="K60" s="6" t="n"/>
      <c r="L60" s="9">
        <f>IF(OR(I60="",J60=""),"",ROUND(MOD(J60-I60,1)*24,2))</f>
        <v/>
      </c>
      <c r="M60" s="9">
        <f>IF(F60="","",IFERROR(VLOOKUP(F60,Lists!$A$4:$E$9,3,FALSE),""))</f>
        <v/>
      </c>
      <c r="N60" s="9">
        <f>IF(OR(L60="",M60=""),"",FLOOR(MAX(0,L60-M60),0.5))</f>
        <v/>
      </c>
      <c r="O60" s="10">
        <f>IF(OR(I60="",G60=""),"",MAX(0,ROUND((MOD(I60-G60+0.5,1)-0.5)*1440,0)))</f>
        <v/>
      </c>
      <c r="P60" s="10">
        <f>IF(OR(J60="",H60=""),"",MAX(0,ROUND((MOD(H60-J60+0.5,1)-0.5)*1440,0)))</f>
        <v/>
      </c>
      <c r="Q60" s="6" t="n"/>
      <c r="R60" s="6" t="n"/>
    </row>
    <row r="61">
      <c r="A61" s="5" t="n"/>
      <c r="B61" s="6" t="n"/>
      <c r="C61" s="6" t="n"/>
      <c r="D61" s="6" t="n"/>
      <c r="E61" s="6" t="n"/>
      <c r="F61" s="6" t="n"/>
      <c r="G61" s="7">
        <f>IF(F61="","",IFERROR(VLOOKUP(F61,Lists!$A$4:$E$9,4,FALSE),""))</f>
        <v/>
      </c>
      <c r="H61" s="7">
        <f>IF(F61="","",IFERROR(VLOOKUP(F61,Lists!$A$4:$E$9,5,FALSE),""))</f>
        <v/>
      </c>
      <c r="I61" s="8" t="n"/>
      <c r="J61" s="8" t="n"/>
      <c r="K61" s="6" t="n"/>
      <c r="L61" s="9">
        <f>IF(OR(I61="",J61=""),"",ROUND(MOD(J61-I61,1)*24,2))</f>
        <v/>
      </c>
      <c r="M61" s="9">
        <f>IF(F61="","",IFERROR(VLOOKUP(F61,Lists!$A$4:$E$9,3,FALSE),""))</f>
        <v/>
      </c>
      <c r="N61" s="9">
        <f>IF(OR(L61="",M61=""),"",FLOOR(MAX(0,L61-M61),0.5))</f>
        <v/>
      </c>
      <c r="O61" s="10">
        <f>IF(OR(I61="",G61=""),"",MAX(0,ROUND((MOD(I61-G61+0.5,1)-0.5)*1440,0)))</f>
        <v/>
      </c>
      <c r="P61" s="10">
        <f>IF(OR(J61="",H61=""),"",MAX(0,ROUND((MOD(H61-J61+0.5,1)-0.5)*1440,0)))</f>
        <v/>
      </c>
      <c r="Q61" s="6" t="n"/>
      <c r="R61" s="6" t="n"/>
    </row>
    <row r="62">
      <c r="A62" s="5" t="n"/>
      <c r="B62" s="6" t="n"/>
      <c r="C62" s="6" t="n"/>
      <c r="D62" s="6" t="n"/>
      <c r="E62" s="6" t="n"/>
      <c r="F62" s="6" t="n"/>
      <c r="G62" s="7">
        <f>IF(F62="","",IFERROR(VLOOKUP(F62,Lists!$A$4:$E$9,4,FALSE),""))</f>
        <v/>
      </c>
      <c r="H62" s="7">
        <f>IF(F62="","",IFERROR(VLOOKUP(F62,Lists!$A$4:$E$9,5,FALSE),""))</f>
        <v/>
      </c>
      <c r="I62" s="8" t="n"/>
      <c r="J62" s="8" t="n"/>
      <c r="K62" s="6" t="n"/>
      <c r="L62" s="9">
        <f>IF(OR(I62="",J62=""),"",ROUND(MOD(J62-I62,1)*24,2))</f>
        <v/>
      </c>
      <c r="M62" s="9">
        <f>IF(F62="","",IFERROR(VLOOKUP(F62,Lists!$A$4:$E$9,3,FALSE),""))</f>
        <v/>
      </c>
      <c r="N62" s="9">
        <f>IF(OR(L62="",M62=""),"",FLOOR(MAX(0,L62-M62),0.5))</f>
        <v/>
      </c>
      <c r="O62" s="10">
        <f>IF(OR(I62="",G62=""),"",MAX(0,ROUND((MOD(I62-G62+0.5,1)-0.5)*1440,0)))</f>
        <v/>
      </c>
      <c r="P62" s="10">
        <f>IF(OR(J62="",H62=""),"",MAX(0,ROUND((MOD(H62-J62+0.5,1)-0.5)*1440,0)))</f>
        <v/>
      </c>
      <c r="Q62" s="6" t="n"/>
      <c r="R62" s="6" t="n"/>
    </row>
    <row r="63">
      <c r="A63" s="5" t="n"/>
      <c r="B63" s="6" t="n"/>
      <c r="C63" s="6" t="n"/>
      <c r="D63" s="6" t="n"/>
      <c r="E63" s="6" t="n"/>
      <c r="F63" s="6" t="n"/>
      <c r="G63" s="7">
        <f>IF(F63="","",IFERROR(VLOOKUP(F63,Lists!$A$4:$E$9,4,FALSE),""))</f>
        <v/>
      </c>
      <c r="H63" s="7">
        <f>IF(F63="","",IFERROR(VLOOKUP(F63,Lists!$A$4:$E$9,5,FALSE),""))</f>
        <v/>
      </c>
      <c r="I63" s="8" t="n"/>
      <c r="J63" s="8" t="n"/>
      <c r="K63" s="6" t="n"/>
      <c r="L63" s="9">
        <f>IF(OR(I63="",J63=""),"",ROUND(MOD(J63-I63,1)*24,2))</f>
        <v/>
      </c>
      <c r="M63" s="9">
        <f>IF(F63="","",IFERROR(VLOOKUP(F63,Lists!$A$4:$E$9,3,FALSE),""))</f>
        <v/>
      </c>
      <c r="N63" s="9">
        <f>IF(OR(L63="",M63=""),"",FLOOR(MAX(0,L63-M63),0.5))</f>
        <v/>
      </c>
      <c r="O63" s="10">
        <f>IF(OR(I63="",G63=""),"",MAX(0,ROUND((MOD(I63-G63+0.5,1)-0.5)*1440,0)))</f>
        <v/>
      </c>
      <c r="P63" s="10">
        <f>IF(OR(J63="",H63=""),"",MAX(0,ROUND((MOD(H63-J63+0.5,1)-0.5)*1440,0)))</f>
        <v/>
      </c>
      <c r="Q63" s="6" t="n"/>
      <c r="R63" s="6" t="n"/>
    </row>
    <row r="64">
      <c r="A64" s="5" t="n"/>
      <c r="B64" s="6" t="n"/>
      <c r="C64" s="6" t="n"/>
      <c r="D64" s="6" t="n"/>
      <c r="E64" s="6" t="n"/>
      <c r="F64" s="6" t="n"/>
      <c r="G64" s="7">
        <f>IF(F64="","",IFERROR(VLOOKUP(F64,Lists!$A$4:$E$9,4,FALSE),""))</f>
        <v/>
      </c>
      <c r="H64" s="7">
        <f>IF(F64="","",IFERROR(VLOOKUP(F64,Lists!$A$4:$E$9,5,FALSE),""))</f>
        <v/>
      </c>
      <c r="I64" s="8" t="n"/>
      <c r="J64" s="8" t="n"/>
      <c r="K64" s="6" t="n"/>
      <c r="L64" s="9">
        <f>IF(OR(I64="",J64=""),"",ROUND(MOD(J64-I64,1)*24,2))</f>
        <v/>
      </c>
      <c r="M64" s="9">
        <f>IF(F64="","",IFERROR(VLOOKUP(F64,Lists!$A$4:$E$9,3,FALSE),""))</f>
        <v/>
      </c>
      <c r="N64" s="9">
        <f>IF(OR(L64="",M64=""),"",FLOOR(MAX(0,L64-M64),0.5))</f>
        <v/>
      </c>
      <c r="O64" s="10">
        <f>IF(OR(I64="",G64=""),"",MAX(0,ROUND((MOD(I64-G64+0.5,1)-0.5)*1440,0)))</f>
        <v/>
      </c>
      <c r="P64" s="10">
        <f>IF(OR(J64="",H64=""),"",MAX(0,ROUND((MOD(H64-J64+0.5,1)-0.5)*1440,0)))</f>
        <v/>
      </c>
      <c r="Q64" s="6" t="n"/>
      <c r="R64" s="6" t="n"/>
    </row>
    <row r="65">
      <c r="A65" s="5" t="n"/>
      <c r="B65" s="6" t="n"/>
      <c r="C65" s="6" t="n"/>
      <c r="D65" s="6" t="n"/>
      <c r="E65" s="6" t="n"/>
      <c r="F65" s="6" t="n"/>
      <c r="G65" s="7">
        <f>IF(F65="","",IFERROR(VLOOKUP(F65,Lists!$A$4:$E$9,4,FALSE),""))</f>
        <v/>
      </c>
      <c r="H65" s="7">
        <f>IF(F65="","",IFERROR(VLOOKUP(F65,Lists!$A$4:$E$9,5,FALSE),""))</f>
        <v/>
      </c>
      <c r="I65" s="8" t="n"/>
      <c r="J65" s="8" t="n"/>
      <c r="K65" s="6" t="n"/>
      <c r="L65" s="9">
        <f>IF(OR(I65="",J65=""),"",ROUND(MOD(J65-I65,1)*24,2))</f>
        <v/>
      </c>
      <c r="M65" s="9">
        <f>IF(F65="","",IFERROR(VLOOKUP(F65,Lists!$A$4:$E$9,3,FALSE),""))</f>
        <v/>
      </c>
      <c r="N65" s="9">
        <f>IF(OR(L65="",M65=""),"",FLOOR(MAX(0,L65-M65),0.5))</f>
        <v/>
      </c>
      <c r="O65" s="10">
        <f>IF(OR(I65="",G65=""),"",MAX(0,ROUND((MOD(I65-G65+0.5,1)-0.5)*1440,0)))</f>
        <v/>
      </c>
      <c r="P65" s="10">
        <f>IF(OR(J65="",H65=""),"",MAX(0,ROUND((MOD(H65-J65+0.5,1)-0.5)*1440,0)))</f>
        <v/>
      </c>
      <c r="Q65" s="6" t="n"/>
      <c r="R65" s="6" t="n"/>
    </row>
    <row r="66">
      <c r="A66" s="5" t="n"/>
      <c r="B66" s="6" t="n"/>
      <c r="C66" s="6" t="n"/>
      <c r="D66" s="6" t="n"/>
      <c r="E66" s="6" t="n"/>
      <c r="F66" s="6" t="n"/>
      <c r="G66" s="7">
        <f>IF(F66="","",IFERROR(VLOOKUP(F66,Lists!$A$4:$E$9,4,FALSE),""))</f>
        <v/>
      </c>
      <c r="H66" s="7">
        <f>IF(F66="","",IFERROR(VLOOKUP(F66,Lists!$A$4:$E$9,5,FALSE),""))</f>
        <v/>
      </c>
      <c r="I66" s="8" t="n"/>
      <c r="J66" s="8" t="n"/>
      <c r="K66" s="6" t="n"/>
      <c r="L66" s="9">
        <f>IF(OR(I66="",J66=""),"",ROUND(MOD(J66-I66,1)*24,2))</f>
        <v/>
      </c>
      <c r="M66" s="9">
        <f>IF(F66="","",IFERROR(VLOOKUP(F66,Lists!$A$4:$E$9,3,FALSE),""))</f>
        <v/>
      </c>
      <c r="N66" s="9">
        <f>IF(OR(L66="",M66=""),"",FLOOR(MAX(0,L66-M66),0.5))</f>
        <v/>
      </c>
      <c r="O66" s="10">
        <f>IF(OR(I66="",G66=""),"",MAX(0,ROUND((MOD(I66-G66+0.5,1)-0.5)*1440,0)))</f>
        <v/>
      </c>
      <c r="P66" s="10">
        <f>IF(OR(J66="",H66=""),"",MAX(0,ROUND((MOD(H66-J66+0.5,1)-0.5)*1440,0)))</f>
        <v/>
      </c>
      <c r="Q66" s="6" t="n"/>
      <c r="R66" s="6" t="n"/>
    </row>
    <row r="67">
      <c r="A67" s="5" t="n"/>
      <c r="B67" s="6" t="n"/>
      <c r="C67" s="6" t="n"/>
      <c r="D67" s="6" t="n"/>
      <c r="E67" s="6" t="n"/>
      <c r="F67" s="6" t="n"/>
      <c r="G67" s="7">
        <f>IF(F67="","",IFERROR(VLOOKUP(F67,Lists!$A$4:$E$9,4,FALSE),""))</f>
        <v/>
      </c>
      <c r="H67" s="7">
        <f>IF(F67="","",IFERROR(VLOOKUP(F67,Lists!$A$4:$E$9,5,FALSE),""))</f>
        <v/>
      </c>
      <c r="I67" s="8" t="n"/>
      <c r="J67" s="8" t="n"/>
      <c r="K67" s="6" t="n"/>
      <c r="L67" s="9">
        <f>IF(OR(I67="",J67=""),"",ROUND(MOD(J67-I67,1)*24,2))</f>
        <v/>
      </c>
      <c r="M67" s="9">
        <f>IF(F67="","",IFERROR(VLOOKUP(F67,Lists!$A$4:$E$9,3,FALSE),""))</f>
        <v/>
      </c>
      <c r="N67" s="9">
        <f>IF(OR(L67="",M67=""),"",FLOOR(MAX(0,L67-M67),0.5))</f>
        <v/>
      </c>
      <c r="O67" s="10">
        <f>IF(OR(I67="",G67=""),"",MAX(0,ROUND((MOD(I67-G67+0.5,1)-0.5)*1440,0)))</f>
        <v/>
      </c>
      <c r="P67" s="10">
        <f>IF(OR(J67="",H67=""),"",MAX(0,ROUND((MOD(H67-J67+0.5,1)-0.5)*1440,0)))</f>
        <v/>
      </c>
      <c r="Q67" s="6" t="n"/>
      <c r="R67" s="6" t="n"/>
    </row>
    <row r="68">
      <c r="A68" s="5" t="n"/>
      <c r="B68" s="6" t="n"/>
      <c r="C68" s="6" t="n"/>
      <c r="D68" s="6" t="n"/>
      <c r="E68" s="6" t="n"/>
      <c r="F68" s="6" t="n"/>
      <c r="G68" s="7">
        <f>IF(F68="","",IFERROR(VLOOKUP(F68,Lists!$A$4:$E$9,4,FALSE),""))</f>
        <v/>
      </c>
      <c r="H68" s="7">
        <f>IF(F68="","",IFERROR(VLOOKUP(F68,Lists!$A$4:$E$9,5,FALSE),""))</f>
        <v/>
      </c>
      <c r="I68" s="8" t="n"/>
      <c r="J68" s="8" t="n"/>
      <c r="K68" s="6" t="n"/>
      <c r="L68" s="9">
        <f>IF(OR(I68="",J68=""),"",ROUND(MOD(J68-I68,1)*24,2))</f>
        <v/>
      </c>
      <c r="M68" s="9">
        <f>IF(F68="","",IFERROR(VLOOKUP(F68,Lists!$A$4:$E$9,3,FALSE),""))</f>
        <v/>
      </c>
      <c r="N68" s="9">
        <f>IF(OR(L68="",M68=""),"",FLOOR(MAX(0,L68-M68),0.5))</f>
        <v/>
      </c>
      <c r="O68" s="10">
        <f>IF(OR(I68="",G68=""),"",MAX(0,ROUND((MOD(I68-G68+0.5,1)-0.5)*1440,0)))</f>
        <v/>
      </c>
      <c r="P68" s="10">
        <f>IF(OR(J68="",H68=""),"",MAX(0,ROUND((MOD(H68-J68+0.5,1)-0.5)*1440,0)))</f>
        <v/>
      </c>
      <c r="Q68" s="6" t="n"/>
      <c r="R68" s="6" t="n"/>
    </row>
    <row r="69">
      <c r="A69" s="5" t="n"/>
      <c r="B69" s="6" t="n"/>
      <c r="C69" s="6" t="n"/>
      <c r="D69" s="6" t="n"/>
      <c r="E69" s="6" t="n"/>
      <c r="F69" s="6" t="n"/>
      <c r="G69" s="7">
        <f>IF(F69="","",IFERROR(VLOOKUP(F69,Lists!$A$4:$E$9,4,FALSE),""))</f>
        <v/>
      </c>
      <c r="H69" s="7">
        <f>IF(F69="","",IFERROR(VLOOKUP(F69,Lists!$A$4:$E$9,5,FALSE),""))</f>
        <v/>
      </c>
      <c r="I69" s="8" t="n"/>
      <c r="J69" s="8" t="n"/>
      <c r="K69" s="6" t="n"/>
      <c r="L69" s="9">
        <f>IF(OR(I69="",J69=""),"",ROUND(MOD(J69-I69,1)*24,2))</f>
        <v/>
      </c>
      <c r="M69" s="9">
        <f>IF(F69="","",IFERROR(VLOOKUP(F69,Lists!$A$4:$E$9,3,FALSE),""))</f>
        <v/>
      </c>
      <c r="N69" s="9">
        <f>IF(OR(L69="",M69=""),"",FLOOR(MAX(0,L69-M69),0.5))</f>
        <v/>
      </c>
      <c r="O69" s="10">
        <f>IF(OR(I69="",G69=""),"",MAX(0,ROUND((MOD(I69-G69+0.5,1)-0.5)*1440,0)))</f>
        <v/>
      </c>
      <c r="P69" s="10">
        <f>IF(OR(J69="",H69=""),"",MAX(0,ROUND((MOD(H69-J69+0.5,1)-0.5)*1440,0)))</f>
        <v/>
      </c>
      <c r="Q69" s="6" t="n"/>
      <c r="R69" s="6" t="n"/>
    </row>
    <row r="70">
      <c r="A70" s="5" t="n"/>
      <c r="B70" s="6" t="n"/>
      <c r="C70" s="6" t="n"/>
      <c r="D70" s="6" t="n"/>
      <c r="E70" s="6" t="n"/>
      <c r="F70" s="6" t="n"/>
      <c r="G70" s="7">
        <f>IF(F70="","",IFERROR(VLOOKUP(F70,Lists!$A$4:$E$9,4,FALSE),""))</f>
        <v/>
      </c>
      <c r="H70" s="7">
        <f>IF(F70="","",IFERROR(VLOOKUP(F70,Lists!$A$4:$E$9,5,FALSE),""))</f>
        <v/>
      </c>
      <c r="I70" s="8" t="n"/>
      <c r="J70" s="8" t="n"/>
      <c r="K70" s="6" t="n"/>
      <c r="L70" s="9">
        <f>IF(OR(I70="",J70=""),"",ROUND(MOD(J70-I70,1)*24,2))</f>
        <v/>
      </c>
      <c r="M70" s="9">
        <f>IF(F70="","",IFERROR(VLOOKUP(F70,Lists!$A$4:$E$9,3,FALSE),""))</f>
        <v/>
      </c>
      <c r="N70" s="9">
        <f>IF(OR(L70="",M70=""),"",FLOOR(MAX(0,L70-M70),0.5))</f>
        <v/>
      </c>
      <c r="O70" s="10">
        <f>IF(OR(I70="",G70=""),"",MAX(0,ROUND((MOD(I70-G70+0.5,1)-0.5)*1440,0)))</f>
        <v/>
      </c>
      <c r="P70" s="10">
        <f>IF(OR(J70="",H70=""),"",MAX(0,ROUND((MOD(H70-J70+0.5,1)-0.5)*1440,0)))</f>
        <v/>
      </c>
      <c r="Q70" s="6" t="n"/>
      <c r="R70" s="6" t="n"/>
    </row>
    <row r="71">
      <c r="A71" s="5" t="n"/>
      <c r="B71" s="6" t="n"/>
      <c r="C71" s="6" t="n"/>
      <c r="D71" s="6" t="n"/>
      <c r="E71" s="6" t="n"/>
      <c r="F71" s="6" t="n"/>
      <c r="G71" s="7">
        <f>IF(F71="","",IFERROR(VLOOKUP(F71,Lists!$A$4:$E$9,4,FALSE),""))</f>
        <v/>
      </c>
      <c r="H71" s="7">
        <f>IF(F71="","",IFERROR(VLOOKUP(F71,Lists!$A$4:$E$9,5,FALSE),""))</f>
        <v/>
      </c>
      <c r="I71" s="8" t="n"/>
      <c r="J71" s="8" t="n"/>
      <c r="K71" s="6" t="n"/>
      <c r="L71" s="9">
        <f>IF(OR(I71="",J71=""),"",ROUND(MOD(J71-I71,1)*24,2))</f>
        <v/>
      </c>
      <c r="M71" s="9">
        <f>IF(F71="","",IFERROR(VLOOKUP(F71,Lists!$A$4:$E$9,3,FALSE),""))</f>
        <v/>
      </c>
      <c r="N71" s="9">
        <f>IF(OR(L71="",M71=""),"",FLOOR(MAX(0,L71-M71),0.5))</f>
        <v/>
      </c>
      <c r="O71" s="10">
        <f>IF(OR(I71="",G71=""),"",MAX(0,ROUND((MOD(I71-G71+0.5,1)-0.5)*1440,0)))</f>
        <v/>
      </c>
      <c r="P71" s="10">
        <f>IF(OR(J71="",H71=""),"",MAX(0,ROUND((MOD(H71-J71+0.5,1)-0.5)*1440,0)))</f>
        <v/>
      </c>
      <c r="Q71" s="6" t="n"/>
      <c r="R71" s="6" t="n"/>
    </row>
    <row r="72">
      <c r="A72" s="5" t="n"/>
      <c r="B72" s="6" t="n"/>
      <c r="C72" s="6" t="n"/>
      <c r="D72" s="6" t="n"/>
      <c r="E72" s="6" t="n"/>
      <c r="F72" s="6" t="n"/>
      <c r="G72" s="7">
        <f>IF(F72="","",IFERROR(VLOOKUP(F72,Lists!$A$4:$E$9,4,FALSE),""))</f>
        <v/>
      </c>
      <c r="H72" s="7">
        <f>IF(F72="","",IFERROR(VLOOKUP(F72,Lists!$A$4:$E$9,5,FALSE),""))</f>
        <v/>
      </c>
      <c r="I72" s="8" t="n"/>
      <c r="J72" s="8" t="n"/>
      <c r="K72" s="6" t="n"/>
      <c r="L72" s="9">
        <f>IF(OR(I72="",J72=""),"",ROUND(MOD(J72-I72,1)*24,2))</f>
        <v/>
      </c>
      <c r="M72" s="9">
        <f>IF(F72="","",IFERROR(VLOOKUP(F72,Lists!$A$4:$E$9,3,FALSE),""))</f>
        <v/>
      </c>
      <c r="N72" s="9">
        <f>IF(OR(L72="",M72=""),"",FLOOR(MAX(0,L72-M72),0.5))</f>
        <v/>
      </c>
      <c r="O72" s="10">
        <f>IF(OR(I72="",G72=""),"",MAX(0,ROUND((MOD(I72-G72+0.5,1)-0.5)*1440,0)))</f>
        <v/>
      </c>
      <c r="P72" s="10">
        <f>IF(OR(J72="",H72=""),"",MAX(0,ROUND((MOD(H72-J72+0.5,1)-0.5)*1440,0)))</f>
        <v/>
      </c>
      <c r="Q72" s="6" t="n"/>
      <c r="R72" s="6" t="n"/>
    </row>
    <row r="73">
      <c r="A73" s="5" t="n"/>
      <c r="B73" s="6" t="n"/>
      <c r="C73" s="6" t="n"/>
      <c r="D73" s="6" t="n"/>
      <c r="E73" s="6" t="n"/>
      <c r="F73" s="6" t="n"/>
      <c r="G73" s="7">
        <f>IF(F73="","",IFERROR(VLOOKUP(F73,Lists!$A$4:$E$9,4,FALSE),""))</f>
        <v/>
      </c>
      <c r="H73" s="7">
        <f>IF(F73="","",IFERROR(VLOOKUP(F73,Lists!$A$4:$E$9,5,FALSE),""))</f>
        <v/>
      </c>
      <c r="I73" s="8" t="n"/>
      <c r="J73" s="8" t="n"/>
      <c r="K73" s="6" t="n"/>
      <c r="L73" s="9">
        <f>IF(OR(I73="",J73=""),"",ROUND(MOD(J73-I73,1)*24,2))</f>
        <v/>
      </c>
      <c r="M73" s="9">
        <f>IF(F73="","",IFERROR(VLOOKUP(F73,Lists!$A$4:$E$9,3,FALSE),""))</f>
        <v/>
      </c>
      <c r="N73" s="9">
        <f>IF(OR(L73="",M73=""),"",FLOOR(MAX(0,L73-M73),0.5))</f>
        <v/>
      </c>
      <c r="O73" s="10">
        <f>IF(OR(I73="",G73=""),"",MAX(0,ROUND((MOD(I73-G73+0.5,1)-0.5)*1440,0)))</f>
        <v/>
      </c>
      <c r="P73" s="10">
        <f>IF(OR(J73="",H73=""),"",MAX(0,ROUND((MOD(H73-J73+0.5,1)-0.5)*1440,0)))</f>
        <v/>
      </c>
      <c r="Q73" s="6" t="n"/>
      <c r="R73" s="6" t="n"/>
    </row>
    <row r="74">
      <c r="A74" s="5" t="n"/>
      <c r="B74" s="6" t="n"/>
      <c r="C74" s="6" t="n"/>
      <c r="D74" s="6" t="n"/>
      <c r="E74" s="6" t="n"/>
      <c r="F74" s="6" t="n"/>
      <c r="G74" s="7">
        <f>IF(F74="","",IFERROR(VLOOKUP(F74,Lists!$A$4:$E$9,4,FALSE),""))</f>
        <v/>
      </c>
      <c r="H74" s="7">
        <f>IF(F74="","",IFERROR(VLOOKUP(F74,Lists!$A$4:$E$9,5,FALSE),""))</f>
        <v/>
      </c>
      <c r="I74" s="8" t="n"/>
      <c r="J74" s="8" t="n"/>
      <c r="K74" s="6" t="n"/>
      <c r="L74" s="9">
        <f>IF(OR(I74="",J74=""),"",ROUND(MOD(J74-I74,1)*24,2))</f>
        <v/>
      </c>
      <c r="M74" s="9">
        <f>IF(F74="","",IFERROR(VLOOKUP(F74,Lists!$A$4:$E$9,3,FALSE),""))</f>
        <v/>
      </c>
      <c r="N74" s="9">
        <f>IF(OR(L74="",M74=""),"",FLOOR(MAX(0,L74-M74),0.5))</f>
        <v/>
      </c>
      <c r="O74" s="10">
        <f>IF(OR(I74="",G74=""),"",MAX(0,ROUND((MOD(I74-G74+0.5,1)-0.5)*1440,0)))</f>
        <v/>
      </c>
      <c r="P74" s="10">
        <f>IF(OR(J74="",H74=""),"",MAX(0,ROUND((MOD(H74-J74+0.5,1)-0.5)*1440,0)))</f>
        <v/>
      </c>
      <c r="Q74" s="6" t="n"/>
      <c r="R74" s="6" t="n"/>
    </row>
    <row r="75">
      <c r="A75" s="5" t="n"/>
      <c r="B75" s="6" t="n"/>
      <c r="C75" s="6" t="n"/>
      <c r="D75" s="6" t="n"/>
      <c r="E75" s="6" t="n"/>
      <c r="F75" s="6" t="n"/>
      <c r="G75" s="7">
        <f>IF(F75="","",IFERROR(VLOOKUP(F75,Lists!$A$4:$E$9,4,FALSE),""))</f>
        <v/>
      </c>
      <c r="H75" s="7">
        <f>IF(F75="","",IFERROR(VLOOKUP(F75,Lists!$A$4:$E$9,5,FALSE),""))</f>
        <v/>
      </c>
      <c r="I75" s="8" t="n"/>
      <c r="J75" s="8" t="n"/>
      <c r="K75" s="6" t="n"/>
      <c r="L75" s="9">
        <f>IF(OR(I75="",J75=""),"",ROUND(MOD(J75-I75,1)*24,2))</f>
        <v/>
      </c>
      <c r="M75" s="9">
        <f>IF(F75="","",IFERROR(VLOOKUP(F75,Lists!$A$4:$E$9,3,FALSE),""))</f>
        <v/>
      </c>
      <c r="N75" s="9">
        <f>IF(OR(L75="",M75=""),"",FLOOR(MAX(0,L75-M75),0.5))</f>
        <v/>
      </c>
      <c r="O75" s="10">
        <f>IF(OR(I75="",G75=""),"",MAX(0,ROUND((MOD(I75-G75+0.5,1)-0.5)*1440,0)))</f>
        <v/>
      </c>
      <c r="P75" s="10">
        <f>IF(OR(J75="",H75=""),"",MAX(0,ROUND((MOD(H75-J75+0.5,1)-0.5)*1440,0)))</f>
        <v/>
      </c>
      <c r="Q75" s="6" t="n"/>
      <c r="R75" s="6" t="n"/>
    </row>
    <row r="76">
      <c r="A76" s="5" t="n"/>
      <c r="B76" s="6" t="n"/>
      <c r="C76" s="6" t="n"/>
      <c r="D76" s="6" t="n"/>
      <c r="E76" s="6" t="n"/>
      <c r="F76" s="6" t="n"/>
      <c r="G76" s="7">
        <f>IF(F76="","",IFERROR(VLOOKUP(F76,Lists!$A$4:$E$9,4,FALSE),""))</f>
        <v/>
      </c>
      <c r="H76" s="7">
        <f>IF(F76="","",IFERROR(VLOOKUP(F76,Lists!$A$4:$E$9,5,FALSE),""))</f>
        <v/>
      </c>
      <c r="I76" s="8" t="n"/>
      <c r="J76" s="8" t="n"/>
      <c r="K76" s="6" t="n"/>
      <c r="L76" s="9">
        <f>IF(OR(I76="",J76=""),"",ROUND(MOD(J76-I76,1)*24,2))</f>
        <v/>
      </c>
      <c r="M76" s="9">
        <f>IF(F76="","",IFERROR(VLOOKUP(F76,Lists!$A$4:$E$9,3,FALSE),""))</f>
        <v/>
      </c>
      <c r="N76" s="9">
        <f>IF(OR(L76="",M76=""),"",FLOOR(MAX(0,L76-M76),0.5))</f>
        <v/>
      </c>
      <c r="O76" s="10">
        <f>IF(OR(I76="",G76=""),"",MAX(0,ROUND((MOD(I76-G76+0.5,1)-0.5)*1440,0)))</f>
        <v/>
      </c>
      <c r="P76" s="10">
        <f>IF(OR(J76="",H76=""),"",MAX(0,ROUND((MOD(H76-J76+0.5,1)-0.5)*1440,0)))</f>
        <v/>
      </c>
      <c r="Q76" s="6" t="n"/>
      <c r="R76" s="6" t="n"/>
    </row>
    <row r="77">
      <c r="A77" s="5" t="n"/>
      <c r="B77" s="6" t="n"/>
      <c r="C77" s="6" t="n"/>
      <c r="D77" s="6" t="n"/>
      <c r="E77" s="6" t="n"/>
      <c r="F77" s="6" t="n"/>
      <c r="G77" s="7">
        <f>IF(F77="","",IFERROR(VLOOKUP(F77,Lists!$A$4:$E$9,4,FALSE),""))</f>
        <v/>
      </c>
      <c r="H77" s="7">
        <f>IF(F77="","",IFERROR(VLOOKUP(F77,Lists!$A$4:$E$9,5,FALSE),""))</f>
        <v/>
      </c>
      <c r="I77" s="8" t="n"/>
      <c r="J77" s="8" t="n"/>
      <c r="K77" s="6" t="n"/>
      <c r="L77" s="9">
        <f>IF(OR(I77="",J77=""),"",ROUND(MOD(J77-I77,1)*24,2))</f>
        <v/>
      </c>
      <c r="M77" s="9">
        <f>IF(F77="","",IFERROR(VLOOKUP(F77,Lists!$A$4:$E$9,3,FALSE),""))</f>
        <v/>
      </c>
      <c r="N77" s="9">
        <f>IF(OR(L77="",M77=""),"",FLOOR(MAX(0,L77-M77),0.5))</f>
        <v/>
      </c>
      <c r="O77" s="10">
        <f>IF(OR(I77="",G77=""),"",MAX(0,ROUND((MOD(I77-G77+0.5,1)-0.5)*1440,0)))</f>
        <v/>
      </c>
      <c r="P77" s="10">
        <f>IF(OR(J77="",H77=""),"",MAX(0,ROUND((MOD(H77-J77+0.5,1)-0.5)*1440,0)))</f>
        <v/>
      </c>
      <c r="Q77" s="6" t="n"/>
      <c r="R77" s="6" t="n"/>
    </row>
    <row r="78">
      <c r="A78" s="5" t="n"/>
      <c r="B78" s="6" t="n"/>
      <c r="C78" s="6" t="n"/>
      <c r="D78" s="6" t="n"/>
      <c r="E78" s="6" t="n"/>
      <c r="F78" s="6" t="n"/>
      <c r="G78" s="7">
        <f>IF(F78="","",IFERROR(VLOOKUP(F78,Lists!$A$4:$E$9,4,FALSE),""))</f>
        <v/>
      </c>
      <c r="H78" s="7">
        <f>IF(F78="","",IFERROR(VLOOKUP(F78,Lists!$A$4:$E$9,5,FALSE),""))</f>
        <v/>
      </c>
      <c r="I78" s="8" t="n"/>
      <c r="J78" s="8" t="n"/>
      <c r="K78" s="6" t="n"/>
      <c r="L78" s="9">
        <f>IF(OR(I78="",J78=""),"",ROUND(MOD(J78-I78,1)*24,2))</f>
        <v/>
      </c>
      <c r="M78" s="9">
        <f>IF(F78="","",IFERROR(VLOOKUP(F78,Lists!$A$4:$E$9,3,FALSE),""))</f>
        <v/>
      </c>
      <c r="N78" s="9">
        <f>IF(OR(L78="",M78=""),"",FLOOR(MAX(0,L78-M78),0.5))</f>
        <v/>
      </c>
      <c r="O78" s="10">
        <f>IF(OR(I78="",G78=""),"",MAX(0,ROUND((MOD(I78-G78+0.5,1)-0.5)*1440,0)))</f>
        <v/>
      </c>
      <c r="P78" s="10">
        <f>IF(OR(J78="",H78=""),"",MAX(0,ROUND((MOD(H78-J78+0.5,1)-0.5)*1440,0)))</f>
        <v/>
      </c>
      <c r="Q78" s="6" t="n"/>
      <c r="R78" s="6" t="n"/>
    </row>
    <row r="79">
      <c r="A79" s="5" t="n"/>
      <c r="B79" s="6" t="n"/>
      <c r="C79" s="6" t="n"/>
      <c r="D79" s="6" t="n"/>
      <c r="E79" s="6" t="n"/>
      <c r="F79" s="6" t="n"/>
      <c r="G79" s="7">
        <f>IF(F79="","",IFERROR(VLOOKUP(F79,Lists!$A$4:$E$9,4,FALSE),""))</f>
        <v/>
      </c>
      <c r="H79" s="7">
        <f>IF(F79="","",IFERROR(VLOOKUP(F79,Lists!$A$4:$E$9,5,FALSE),""))</f>
        <v/>
      </c>
      <c r="I79" s="8" t="n"/>
      <c r="J79" s="8" t="n"/>
      <c r="K79" s="6" t="n"/>
      <c r="L79" s="9">
        <f>IF(OR(I79="",J79=""),"",ROUND(MOD(J79-I79,1)*24,2))</f>
        <v/>
      </c>
      <c r="M79" s="9">
        <f>IF(F79="","",IFERROR(VLOOKUP(F79,Lists!$A$4:$E$9,3,FALSE),""))</f>
        <v/>
      </c>
      <c r="N79" s="9">
        <f>IF(OR(L79="",M79=""),"",FLOOR(MAX(0,L79-M79),0.5))</f>
        <v/>
      </c>
      <c r="O79" s="10">
        <f>IF(OR(I79="",G79=""),"",MAX(0,ROUND((MOD(I79-G79+0.5,1)-0.5)*1440,0)))</f>
        <v/>
      </c>
      <c r="P79" s="10">
        <f>IF(OR(J79="",H79=""),"",MAX(0,ROUND((MOD(H79-J79+0.5,1)-0.5)*1440,0)))</f>
        <v/>
      </c>
      <c r="Q79" s="6" t="n"/>
      <c r="R79" s="6" t="n"/>
    </row>
    <row r="80">
      <c r="A80" s="5" t="n"/>
      <c r="B80" s="6" t="n"/>
      <c r="C80" s="6" t="n"/>
      <c r="D80" s="6" t="n"/>
      <c r="E80" s="6" t="n"/>
      <c r="F80" s="6" t="n"/>
      <c r="G80" s="7">
        <f>IF(F80="","",IFERROR(VLOOKUP(F80,Lists!$A$4:$E$9,4,FALSE),""))</f>
        <v/>
      </c>
      <c r="H80" s="7">
        <f>IF(F80="","",IFERROR(VLOOKUP(F80,Lists!$A$4:$E$9,5,FALSE),""))</f>
        <v/>
      </c>
      <c r="I80" s="8" t="n"/>
      <c r="J80" s="8" t="n"/>
      <c r="K80" s="6" t="n"/>
      <c r="L80" s="9">
        <f>IF(OR(I80="",J80=""),"",ROUND(MOD(J80-I80,1)*24,2))</f>
        <v/>
      </c>
      <c r="M80" s="9">
        <f>IF(F80="","",IFERROR(VLOOKUP(F80,Lists!$A$4:$E$9,3,FALSE),""))</f>
        <v/>
      </c>
      <c r="N80" s="9">
        <f>IF(OR(L80="",M80=""),"",FLOOR(MAX(0,L80-M80),0.5))</f>
        <v/>
      </c>
      <c r="O80" s="10">
        <f>IF(OR(I80="",G80=""),"",MAX(0,ROUND((MOD(I80-G80+0.5,1)-0.5)*1440,0)))</f>
        <v/>
      </c>
      <c r="P80" s="10">
        <f>IF(OR(J80="",H80=""),"",MAX(0,ROUND((MOD(H80-J80+0.5,1)-0.5)*1440,0)))</f>
        <v/>
      </c>
      <c r="Q80" s="6" t="n"/>
      <c r="R80" s="6" t="n"/>
    </row>
    <row r="81">
      <c r="A81" s="5" t="n"/>
      <c r="B81" s="6" t="n"/>
      <c r="C81" s="6" t="n"/>
      <c r="D81" s="6" t="n"/>
      <c r="E81" s="6" t="n"/>
      <c r="F81" s="6" t="n"/>
      <c r="G81" s="7">
        <f>IF(F81="","",IFERROR(VLOOKUP(F81,Lists!$A$4:$E$9,4,FALSE),""))</f>
        <v/>
      </c>
      <c r="H81" s="7">
        <f>IF(F81="","",IFERROR(VLOOKUP(F81,Lists!$A$4:$E$9,5,FALSE),""))</f>
        <v/>
      </c>
      <c r="I81" s="8" t="n"/>
      <c r="J81" s="8" t="n"/>
      <c r="K81" s="6" t="n"/>
      <c r="L81" s="9">
        <f>IF(OR(I81="",J81=""),"",ROUND(MOD(J81-I81,1)*24,2))</f>
        <v/>
      </c>
      <c r="M81" s="9">
        <f>IF(F81="","",IFERROR(VLOOKUP(F81,Lists!$A$4:$E$9,3,FALSE),""))</f>
        <v/>
      </c>
      <c r="N81" s="9">
        <f>IF(OR(L81="",M81=""),"",FLOOR(MAX(0,L81-M81),0.5))</f>
        <v/>
      </c>
      <c r="O81" s="10">
        <f>IF(OR(I81="",G81=""),"",MAX(0,ROUND((MOD(I81-G81+0.5,1)-0.5)*1440,0)))</f>
        <v/>
      </c>
      <c r="P81" s="10">
        <f>IF(OR(J81="",H81=""),"",MAX(0,ROUND((MOD(H81-J81+0.5,1)-0.5)*1440,0)))</f>
        <v/>
      </c>
      <c r="Q81" s="6" t="n"/>
      <c r="R81" s="6" t="n"/>
    </row>
    <row r="82">
      <c r="A82" s="5" t="n"/>
      <c r="B82" s="6" t="n"/>
      <c r="C82" s="6" t="n"/>
      <c r="D82" s="6" t="n"/>
      <c r="E82" s="6" t="n"/>
      <c r="F82" s="6" t="n"/>
      <c r="G82" s="7">
        <f>IF(F82="","",IFERROR(VLOOKUP(F82,Lists!$A$4:$E$9,4,FALSE),""))</f>
        <v/>
      </c>
      <c r="H82" s="7">
        <f>IF(F82="","",IFERROR(VLOOKUP(F82,Lists!$A$4:$E$9,5,FALSE),""))</f>
        <v/>
      </c>
      <c r="I82" s="8" t="n"/>
      <c r="J82" s="8" t="n"/>
      <c r="K82" s="6" t="n"/>
      <c r="L82" s="9">
        <f>IF(OR(I82="",J82=""),"",ROUND(MOD(J82-I82,1)*24,2))</f>
        <v/>
      </c>
      <c r="M82" s="9">
        <f>IF(F82="","",IFERROR(VLOOKUP(F82,Lists!$A$4:$E$9,3,FALSE),""))</f>
        <v/>
      </c>
      <c r="N82" s="9">
        <f>IF(OR(L82="",M82=""),"",FLOOR(MAX(0,L82-M82),0.5))</f>
        <v/>
      </c>
      <c r="O82" s="10">
        <f>IF(OR(I82="",G82=""),"",MAX(0,ROUND((MOD(I82-G82+0.5,1)-0.5)*1440,0)))</f>
        <v/>
      </c>
      <c r="P82" s="10">
        <f>IF(OR(J82="",H82=""),"",MAX(0,ROUND((MOD(H82-J82+0.5,1)-0.5)*1440,0)))</f>
        <v/>
      </c>
      <c r="Q82" s="6" t="n"/>
      <c r="R82" s="6" t="n"/>
    </row>
    <row r="83">
      <c r="A83" s="5" t="n"/>
      <c r="B83" s="6" t="n"/>
      <c r="C83" s="6" t="n"/>
      <c r="D83" s="6" t="n"/>
      <c r="E83" s="6" t="n"/>
      <c r="F83" s="6" t="n"/>
      <c r="G83" s="7">
        <f>IF(F83="","",IFERROR(VLOOKUP(F83,Lists!$A$4:$E$9,4,FALSE),""))</f>
        <v/>
      </c>
      <c r="H83" s="7">
        <f>IF(F83="","",IFERROR(VLOOKUP(F83,Lists!$A$4:$E$9,5,FALSE),""))</f>
        <v/>
      </c>
      <c r="I83" s="8" t="n"/>
      <c r="J83" s="8" t="n"/>
      <c r="K83" s="6" t="n"/>
      <c r="L83" s="9">
        <f>IF(OR(I83="",J83=""),"",ROUND(MOD(J83-I83,1)*24,2))</f>
        <v/>
      </c>
      <c r="M83" s="9">
        <f>IF(F83="","",IFERROR(VLOOKUP(F83,Lists!$A$4:$E$9,3,FALSE),""))</f>
        <v/>
      </c>
      <c r="N83" s="9">
        <f>IF(OR(L83="",M83=""),"",FLOOR(MAX(0,L83-M83),0.5))</f>
        <v/>
      </c>
      <c r="O83" s="10">
        <f>IF(OR(I83="",G83=""),"",MAX(0,ROUND((MOD(I83-G83+0.5,1)-0.5)*1440,0)))</f>
        <v/>
      </c>
      <c r="P83" s="10">
        <f>IF(OR(J83="",H83=""),"",MAX(0,ROUND((MOD(H83-J83+0.5,1)-0.5)*1440,0)))</f>
        <v/>
      </c>
      <c r="Q83" s="6" t="n"/>
      <c r="R83" s="6" t="n"/>
    </row>
    <row r="84">
      <c r="A84" s="5" t="n"/>
      <c r="B84" s="6" t="n"/>
      <c r="C84" s="6" t="n"/>
      <c r="D84" s="6" t="n"/>
      <c r="E84" s="6" t="n"/>
      <c r="F84" s="6" t="n"/>
      <c r="G84" s="7">
        <f>IF(F84="","",IFERROR(VLOOKUP(F84,Lists!$A$4:$E$9,4,FALSE),""))</f>
        <v/>
      </c>
      <c r="H84" s="7">
        <f>IF(F84="","",IFERROR(VLOOKUP(F84,Lists!$A$4:$E$9,5,FALSE),""))</f>
        <v/>
      </c>
      <c r="I84" s="8" t="n"/>
      <c r="J84" s="8" t="n"/>
      <c r="K84" s="6" t="n"/>
      <c r="L84" s="9">
        <f>IF(OR(I84="",J84=""),"",ROUND(MOD(J84-I84,1)*24,2))</f>
        <v/>
      </c>
      <c r="M84" s="9">
        <f>IF(F84="","",IFERROR(VLOOKUP(F84,Lists!$A$4:$E$9,3,FALSE),""))</f>
        <v/>
      </c>
      <c r="N84" s="9">
        <f>IF(OR(L84="",M84=""),"",FLOOR(MAX(0,L84-M84),0.5))</f>
        <v/>
      </c>
      <c r="O84" s="10">
        <f>IF(OR(I84="",G84=""),"",MAX(0,ROUND((MOD(I84-G84+0.5,1)-0.5)*1440,0)))</f>
        <v/>
      </c>
      <c r="P84" s="10">
        <f>IF(OR(J84="",H84=""),"",MAX(0,ROUND((MOD(H84-J84+0.5,1)-0.5)*1440,0)))</f>
        <v/>
      </c>
      <c r="Q84" s="6" t="n"/>
      <c r="R84" s="6" t="n"/>
    </row>
    <row r="85">
      <c r="A85" s="5" t="n"/>
      <c r="B85" s="6" t="n"/>
      <c r="C85" s="6" t="n"/>
      <c r="D85" s="6" t="n"/>
      <c r="E85" s="6" t="n"/>
      <c r="F85" s="6" t="n"/>
      <c r="G85" s="7">
        <f>IF(F85="","",IFERROR(VLOOKUP(F85,Lists!$A$4:$E$9,4,FALSE),""))</f>
        <v/>
      </c>
      <c r="H85" s="7">
        <f>IF(F85="","",IFERROR(VLOOKUP(F85,Lists!$A$4:$E$9,5,FALSE),""))</f>
        <v/>
      </c>
      <c r="I85" s="8" t="n"/>
      <c r="J85" s="8" t="n"/>
      <c r="K85" s="6" t="n"/>
      <c r="L85" s="9">
        <f>IF(OR(I85="",J85=""),"",ROUND(MOD(J85-I85,1)*24,2))</f>
        <v/>
      </c>
      <c r="M85" s="9">
        <f>IF(F85="","",IFERROR(VLOOKUP(F85,Lists!$A$4:$E$9,3,FALSE),""))</f>
        <v/>
      </c>
      <c r="N85" s="9">
        <f>IF(OR(L85="",M85=""),"",FLOOR(MAX(0,L85-M85),0.5))</f>
        <v/>
      </c>
      <c r="O85" s="10">
        <f>IF(OR(I85="",G85=""),"",MAX(0,ROUND((MOD(I85-G85+0.5,1)-0.5)*1440,0)))</f>
        <v/>
      </c>
      <c r="P85" s="10">
        <f>IF(OR(J85="",H85=""),"",MAX(0,ROUND((MOD(H85-J85+0.5,1)-0.5)*1440,0)))</f>
        <v/>
      </c>
      <c r="Q85" s="6" t="n"/>
      <c r="R85" s="6" t="n"/>
    </row>
    <row r="86">
      <c r="A86" s="5" t="n"/>
      <c r="B86" s="6" t="n"/>
      <c r="C86" s="6" t="n"/>
      <c r="D86" s="6" t="n"/>
      <c r="E86" s="6" t="n"/>
      <c r="F86" s="6" t="n"/>
      <c r="G86" s="7">
        <f>IF(F86="","",IFERROR(VLOOKUP(F86,Lists!$A$4:$E$9,4,FALSE),""))</f>
        <v/>
      </c>
      <c r="H86" s="7">
        <f>IF(F86="","",IFERROR(VLOOKUP(F86,Lists!$A$4:$E$9,5,FALSE),""))</f>
        <v/>
      </c>
      <c r="I86" s="8" t="n"/>
      <c r="J86" s="8" t="n"/>
      <c r="K86" s="6" t="n"/>
      <c r="L86" s="9">
        <f>IF(OR(I86="",J86=""),"",ROUND(MOD(J86-I86,1)*24,2))</f>
        <v/>
      </c>
      <c r="M86" s="9">
        <f>IF(F86="","",IFERROR(VLOOKUP(F86,Lists!$A$4:$E$9,3,FALSE),""))</f>
        <v/>
      </c>
      <c r="N86" s="9">
        <f>IF(OR(L86="",M86=""),"",FLOOR(MAX(0,L86-M86),0.5))</f>
        <v/>
      </c>
      <c r="O86" s="10">
        <f>IF(OR(I86="",G86=""),"",MAX(0,ROUND((MOD(I86-G86+0.5,1)-0.5)*1440,0)))</f>
        <v/>
      </c>
      <c r="P86" s="10">
        <f>IF(OR(J86="",H86=""),"",MAX(0,ROUND((MOD(H86-J86+0.5,1)-0.5)*1440,0)))</f>
        <v/>
      </c>
      <c r="Q86" s="6" t="n"/>
      <c r="R86" s="6" t="n"/>
    </row>
    <row r="87">
      <c r="A87" s="5" t="n"/>
      <c r="B87" s="6" t="n"/>
      <c r="C87" s="6" t="n"/>
      <c r="D87" s="6" t="n"/>
      <c r="E87" s="6" t="n"/>
      <c r="F87" s="6" t="n"/>
      <c r="G87" s="7">
        <f>IF(F87="","",IFERROR(VLOOKUP(F87,Lists!$A$4:$E$9,4,FALSE),""))</f>
        <v/>
      </c>
      <c r="H87" s="7">
        <f>IF(F87="","",IFERROR(VLOOKUP(F87,Lists!$A$4:$E$9,5,FALSE),""))</f>
        <v/>
      </c>
      <c r="I87" s="8" t="n"/>
      <c r="J87" s="8" t="n"/>
      <c r="K87" s="6" t="n"/>
      <c r="L87" s="9">
        <f>IF(OR(I87="",J87=""),"",ROUND(MOD(J87-I87,1)*24,2))</f>
        <v/>
      </c>
      <c r="M87" s="9">
        <f>IF(F87="","",IFERROR(VLOOKUP(F87,Lists!$A$4:$E$9,3,FALSE),""))</f>
        <v/>
      </c>
      <c r="N87" s="9">
        <f>IF(OR(L87="",M87=""),"",FLOOR(MAX(0,L87-M87),0.5))</f>
        <v/>
      </c>
      <c r="O87" s="10">
        <f>IF(OR(I87="",G87=""),"",MAX(0,ROUND((MOD(I87-G87+0.5,1)-0.5)*1440,0)))</f>
        <v/>
      </c>
      <c r="P87" s="10">
        <f>IF(OR(J87="",H87=""),"",MAX(0,ROUND((MOD(H87-J87+0.5,1)-0.5)*1440,0)))</f>
        <v/>
      </c>
      <c r="Q87" s="6" t="n"/>
      <c r="R87" s="6" t="n"/>
    </row>
    <row r="88">
      <c r="A88" s="5" t="n"/>
      <c r="B88" s="6" t="n"/>
      <c r="C88" s="6" t="n"/>
      <c r="D88" s="6" t="n"/>
      <c r="E88" s="6" t="n"/>
      <c r="F88" s="6" t="n"/>
      <c r="G88" s="7">
        <f>IF(F88="","",IFERROR(VLOOKUP(F88,Lists!$A$4:$E$9,4,FALSE),""))</f>
        <v/>
      </c>
      <c r="H88" s="7">
        <f>IF(F88="","",IFERROR(VLOOKUP(F88,Lists!$A$4:$E$9,5,FALSE),""))</f>
        <v/>
      </c>
      <c r="I88" s="8" t="n"/>
      <c r="J88" s="8" t="n"/>
      <c r="K88" s="6" t="n"/>
      <c r="L88" s="9">
        <f>IF(OR(I88="",J88=""),"",ROUND(MOD(J88-I88,1)*24,2))</f>
        <v/>
      </c>
      <c r="M88" s="9">
        <f>IF(F88="","",IFERROR(VLOOKUP(F88,Lists!$A$4:$E$9,3,FALSE),""))</f>
        <v/>
      </c>
      <c r="N88" s="9">
        <f>IF(OR(L88="",M88=""),"",FLOOR(MAX(0,L88-M88),0.5))</f>
        <v/>
      </c>
      <c r="O88" s="10">
        <f>IF(OR(I88="",G88=""),"",MAX(0,ROUND((MOD(I88-G88+0.5,1)-0.5)*1440,0)))</f>
        <v/>
      </c>
      <c r="P88" s="10">
        <f>IF(OR(J88="",H88=""),"",MAX(0,ROUND((MOD(H88-J88+0.5,1)-0.5)*1440,0)))</f>
        <v/>
      </c>
      <c r="Q88" s="6" t="n"/>
      <c r="R88" s="6" t="n"/>
    </row>
    <row r="89">
      <c r="A89" s="5" t="n"/>
      <c r="B89" s="6" t="n"/>
      <c r="C89" s="6" t="n"/>
      <c r="D89" s="6" t="n"/>
      <c r="E89" s="6" t="n"/>
      <c r="F89" s="6" t="n"/>
      <c r="G89" s="7">
        <f>IF(F89="","",IFERROR(VLOOKUP(F89,Lists!$A$4:$E$9,4,FALSE),""))</f>
        <v/>
      </c>
      <c r="H89" s="7">
        <f>IF(F89="","",IFERROR(VLOOKUP(F89,Lists!$A$4:$E$9,5,FALSE),""))</f>
        <v/>
      </c>
      <c r="I89" s="8" t="n"/>
      <c r="J89" s="8" t="n"/>
      <c r="K89" s="6" t="n"/>
      <c r="L89" s="9">
        <f>IF(OR(I89="",J89=""),"",ROUND(MOD(J89-I89,1)*24,2))</f>
        <v/>
      </c>
      <c r="M89" s="9">
        <f>IF(F89="","",IFERROR(VLOOKUP(F89,Lists!$A$4:$E$9,3,FALSE),""))</f>
        <v/>
      </c>
      <c r="N89" s="9">
        <f>IF(OR(L89="",M89=""),"",FLOOR(MAX(0,L89-M89),0.5))</f>
        <v/>
      </c>
      <c r="O89" s="10">
        <f>IF(OR(I89="",G89=""),"",MAX(0,ROUND((MOD(I89-G89+0.5,1)-0.5)*1440,0)))</f>
        <v/>
      </c>
      <c r="P89" s="10">
        <f>IF(OR(J89="",H89=""),"",MAX(0,ROUND((MOD(H89-J89+0.5,1)-0.5)*1440,0)))</f>
        <v/>
      </c>
      <c r="Q89" s="6" t="n"/>
      <c r="R89" s="6" t="n"/>
    </row>
    <row r="90">
      <c r="A90" s="5" t="n"/>
      <c r="B90" s="6" t="n"/>
      <c r="C90" s="6" t="n"/>
      <c r="D90" s="6" t="n"/>
      <c r="E90" s="6" t="n"/>
      <c r="F90" s="6" t="n"/>
      <c r="G90" s="7">
        <f>IF(F90="","",IFERROR(VLOOKUP(F90,Lists!$A$4:$E$9,4,FALSE),""))</f>
        <v/>
      </c>
      <c r="H90" s="7">
        <f>IF(F90="","",IFERROR(VLOOKUP(F90,Lists!$A$4:$E$9,5,FALSE),""))</f>
        <v/>
      </c>
      <c r="I90" s="8" t="n"/>
      <c r="J90" s="8" t="n"/>
      <c r="K90" s="6" t="n"/>
      <c r="L90" s="9">
        <f>IF(OR(I90="",J90=""),"",ROUND(MOD(J90-I90,1)*24,2))</f>
        <v/>
      </c>
      <c r="M90" s="9">
        <f>IF(F90="","",IFERROR(VLOOKUP(F90,Lists!$A$4:$E$9,3,FALSE),""))</f>
        <v/>
      </c>
      <c r="N90" s="9">
        <f>IF(OR(L90="",M90=""),"",FLOOR(MAX(0,L90-M90),0.5))</f>
        <v/>
      </c>
      <c r="O90" s="10">
        <f>IF(OR(I90="",G90=""),"",MAX(0,ROUND((MOD(I90-G90+0.5,1)-0.5)*1440,0)))</f>
        <v/>
      </c>
      <c r="P90" s="10">
        <f>IF(OR(J90="",H90=""),"",MAX(0,ROUND((MOD(H90-J90+0.5,1)-0.5)*1440,0)))</f>
        <v/>
      </c>
      <c r="Q90" s="6" t="n"/>
      <c r="R90" s="6" t="n"/>
    </row>
    <row r="91">
      <c r="A91" s="5" t="n"/>
      <c r="B91" s="6" t="n"/>
      <c r="C91" s="6" t="n"/>
      <c r="D91" s="6" t="n"/>
      <c r="E91" s="6" t="n"/>
      <c r="F91" s="6" t="n"/>
      <c r="G91" s="7">
        <f>IF(F91="","",IFERROR(VLOOKUP(F91,Lists!$A$4:$E$9,4,FALSE),""))</f>
        <v/>
      </c>
      <c r="H91" s="7">
        <f>IF(F91="","",IFERROR(VLOOKUP(F91,Lists!$A$4:$E$9,5,FALSE),""))</f>
        <v/>
      </c>
      <c r="I91" s="8" t="n"/>
      <c r="J91" s="8" t="n"/>
      <c r="K91" s="6" t="n"/>
      <c r="L91" s="9">
        <f>IF(OR(I91="",J91=""),"",ROUND(MOD(J91-I91,1)*24,2))</f>
        <v/>
      </c>
      <c r="M91" s="9">
        <f>IF(F91="","",IFERROR(VLOOKUP(F91,Lists!$A$4:$E$9,3,FALSE),""))</f>
        <v/>
      </c>
      <c r="N91" s="9">
        <f>IF(OR(L91="",M91=""),"",FLOOR(MAX(0,L91-M91),0.5))</f>
        <v/>
      </c>
      <c r="O91" s="10">
        <f>IF(OR(I91="",G91=""),"",MAX(0,ROUND((MOD(I91-G91+0.5,1)-0.5)*1440,0)))</f>
        <v/>
      </c>
      <c r="P91" s="10">
        <f>IF(OR(J91="",H91=""),"",MAX(0,ROUND((MOD(H91-J91+0.5,1)-0.5)*1440,0)))</f>
        <v/>
      </c>
      <c r="Q91" s="6" t="n"/>
      <c r="R91" s="6" t="n"/>
    </row>
    <row r="92">
      <c r="A92" s="5" t="n"/>
      <c r="B92" s="6" t="n"/>
      <c r="C92" s="6" t="n"/>
      <c r="D92" s="6" t="n"/>
      <c r="E92" s="6" t="n"/>
      <c r="F92" s="6" t="n"/>
      <c r="G92" s="7">
        <f>IF(F92="","",IFERROR(VLOOKUP(F92,Lists!$A$4:$E$9,4,FALSE),""))</f>
        <v/>
      </c>
      <c r="H92" s="7">
        <f>IF(F92="","",IFERROR(VLOOKUP(F92,Lists!$A$4:$E$9,5,FALSE),""))</f>
        <v/>
      </c>
      <c r="I92" s="8" t="n"/>
      <c r="J92" s="8" t="n"/>
      <c r="K92" s="6" t="n"/>
      <c r="L92" s="9">
        <f>IF(OR(I92="",J92=""),"",ROUND(MOD(J92-I92,1)*24,2))</f>
        <v/>
      </c>
      <c r="M92" s="9">
        <f>IF(F92="","",IFERROR(VLOOKUP(F92,Lists!$A$4:$E$9,3,FALSE),""))</f>
        <v/>
      </c>
      <c r="N92" s="9">
        <f>IF(OR(L92="",M92=""),"",FLOOR(MAX(0,L92-M92),0.5))</f>
        <v/>
      </c>
      <c r="O92" s="10">
        <f>IF(OR(I92="",G92=""),"",MAX(0,ROUND((MOD(I92-G92+0.5,1)-0.5)*1440,0)))</f>
        <v/>
      </c>
      <c r="P92" s="10">
        <f>IF(OR(J92="",H92=""),"",MAX(0,ROUND((MOD(H92-J92+0.5,1)-0.5)*1440,0)))</f>
        <v/>
      </c>
      <c r="Q92" s="6" t="n"/>
      <c r="R92" s="6" t="n"/>
    </row>
    <row r="93">
      <c r="A93" s="5" t="n"/>
      <c r="B93" s="6" t="n"/>
      <c r="C93" s="6" t="n"/>
      <c r="D93" s="6" t="n"/>
      <c r="E93" s="6" t="n"/>
      <c r="F93" s="6" t="n"/>
      <c r="G93" s="7">
        <f>IF(F93="","",IFERROR(VLOOKUP(F93,Lists!$A$4:$E$9,4,FALSE),""))</f>
        <v/>
      </c>
      <c r="H93" s="7">
        <f>IF(F93="","",IFERROR(VLOOKUP(F93,Lists!$A$4:$E$9,5,FALSE),""))</f>
        <v/>
      </c>
      <c r="I93" s="8" t="n"/>
      <c r="J93" s="8" t="n"/>
      <c r="K93" s="6" t="n"/>
      <c r="L93" s="9">
        <f>IF(OR(I93="",J93=""),"",ROUND(MOD(J93-I93,1)*24,2))</f>
        <v/>
      </c>
      <c r="M93" s="9">
        <f>IF(F93="","",IFERROR(VLOOKUP(F93,Lists!$A$4:$E$9,3,FALSE),""))</f>
        <v/>
      </c>
      <c r="N93" s="9">
        <f>IF(OR(L93="",M93=""),"",FLOOR(MAX(0,L93-M93),0.5))</f>
        <v/>
      </c>
      <c r="O93" s="10">
        <f>IF(OR(I93="",G93=""),"",MAX(0,ROUND((MOD(I93-G93+0.5,1)-0.5)*1440,0)))</f>
        <v/>
      </c>
      <c r="P93" s="10">
        <f>IF(OR(J93="",H93=""),"",MAX(0,ROUND((MOD(H93-J93+0.5,1)-0.5)*1440,0)))</f>
        <v/>
      </c>
      <c r="Q93" s="6" t="n"/>
      <c r="R93" s="6" t="n"/>
    </row>
    <row r="94">
      <c r="A94" s="5" t="n"/>
      <c r="B94" s="6" t="n"/>
      <c r="C94" s="6" t="n"/>
      <c r="D94" s="6" t="n"/>
      <c r="E94" s="6" t="n"/>
      <c r="F94" s="6" t="n"/>
      <c r="G94" s="7">
        <f>IF(F94="","",IFERROR(VLOOKUP(F94,Lists!$A$4:$E$9,4,FALSE),""))</f>
        <v/>
      </c>
      <c r="H94" s="7">
        <f>IF(F94="","",IFERROR(VLOOKUP(F94,Lists!$A$4:$E$9,5,FALSE),""))</f>
        <v/>
      </c>
      <c r="I94" s="8" t="n"/>
      <c r="J94" s="8" t="n"/>
      <c r="K94" s="6" t="n"/>
      <c r="L94" s="9">
        <f>IF(OR(I94="",J94=""),"",ROUND(MOD(J94-I94,1)*24,2))</f>
        <v/>
      </c>
      <c r="M94" s="9">
        <f>IF(F94="","",IFERROR(VLOOKUP(F94,Lists!$A$4:$E$9,3,FALSE),""))</f>
        <v/>
      </c>
      <c r="N94" s="9">
        <f>IF(OR(L94="",M94=""),"",FLOOR(MAX(0,L94-M94),0.5))</f>
        <v/>
      </c>
      <c r="O94" s="10">
        <f>IF(OR(I94="",G94=""),"",MAX(0,ROUND((MOD(I94-G94+0.5,1)-0.5)*1440,0)))</f>
        <v/>
      </c>
      <c r="P94" s="10">
        <f>IF(OR(J94="",H94=""),"",MAX(0,ROUND((MOD(H94-J94+0.5,1)-0.5)*1440,0)))</f>
        <v/>
      </c>
      <c r="Q94" s="6" t="n"/>
      <c r="R94" s="6" t="n"/>
    </row>
    <row r="95">
      <c r="A95" s="5" t="n"/>
      <c r="B95" s="6" t="n"/>
      <c r="C95" s="6" t="n"/>
      <c r="D95" s="6" t="n"/>
      <c r="E95" s="6" t="n"/>
      <c r="F95" s="6" t="n"/>
      <c r="G95" s="7">
        <f>IF(F95="","",IFERROR(VLOOKUP(F95,Lists!$A$4:$E$9,4,FALSE),""))</f>
        <v/>
      </c>
      <c r="H95" s="7">
        <f>IF(F95="","",IFERROR(VLOOKUP(F95,Lists!$A$4:$E$9,5,FALSE),""))</f>
        <v/>
      </c>
      <c r="I95" s="8" t="n"/>
      <c r="J95" s="8" t="n"/>
      <c r="K95" s="6" t="n"/>
      <c r="L95" s="9">
        <f>IF(OR(I95="",J95=""),"",ROUND(MOD(J95-I95,1)*24,2))</f>
        <v/>
      </c>
      <c r="M95" s="9">
        <f>IF(F95="","",IFERROR(VLOOKUP(F95,Lists!$A$4:$E$9,3,FALSE),""))</f>
        <v/>
      </c>
      <c r="N95" s="9">
        <f>IF(OR(L95="",M95=""),"",FLOOR(MAX(0,L95-M95),0.5))</f>
        <v/>
      </c>
      <c r="O95" s="10">
        <f>IF(OR(I95="",G95=""),"",MAX(0,ROUND((MOD(I95-G95+0.5,1)-0.5)*1440,0)))</f>
        <v/>
      </c>
      <c r="P95" s="10">
        <f>IF(OR(J95="",H95=""),"",MAX(0,ROUND((MOD(H95-J95+0.5,1)-0.5)*1440,0)))</f>
        <v/>
      </c>
      <c r="Q95" s="6" t="n"/>
      <c r="R95" s="6" t="n"/>
    </row>
    <row r="96">
      <c r="A96" s="5" t="n"/>
      <c r="B96" s="6" t="n"/>
      <c r="C96" s="6" t="n"/>
      <c r="D96" s="6" t="n"/>
      <c r="E96" s="6" t="n"/>
      <c r="F96" s="6" t="n"/>
      <c r="G96" s="7">
        <f>IF(F96="","",IFERROR(VLOOKUP(F96,Lists!$A$4:$E$9,4,FALSE),""))</f>
        <v/>
      </c>
      <c r="H96" s="7">
        <f>IF(F96="","",IFERROR(VLOOKUP(F96,Lists!$A$4:$E$9,5,FALSE),""))</f>
        <v/>
      </c>
      <c r="I96" s="8" t="n"/>
      <c r="J96" s="8" t="n"/>
      <c r="K96" s="6" t="n"/>
      <c r="L96" s="9">
        <f>IF(OR(I96="",J96=""),"",ROUND(MOD(J96-I96,1)*24,2))</f>
        <v/>
      </c>
      <c r="M96" s="9">
        <f>IF(F96="","",IFERROR(VLOOKUP(F96,Lists!$A$4:$E$9,3,FALSE),""))</f>
        <v/>
      </c>
      <c r="N96" s="9">
        <f>IF(OR(L96="",M96=""),"",FLOOR(MAX(0,L96-M96),0.5))</f>
        <v/>
      </c>
      <c r="O96" s="10">
        <f>IF(OR(I96="",G96=""),"",MAX(0,ROUND((MOD(I96-G96+0.5,1)-0.5)*1440,0)))</f>
        <v/>
      </c>
      <c r="P96" s="10">
        <f>IF(OR(J96="",H96=""),"",MAX(0,ROUND((MOD(H96-J96+0.5,1)-0.5)*1440,0)))</f>
        <v/>
      </c>
      <c r="Q96" s="6" t="n"/>
      <c r="R96" s="6" t="n"/>
    </row>
    <row r="97">
      <c r="A97" s="5" t="n"/>
      <c r="B97" s="6" t="n"/>
      <c r="C97" s="6" t="n"/>
      <c r="D97" s="6" t="n"/>
      <c r="E97" s="6" t="n"/>
      <c r="F97" s="6" t="n"/>
      <c r="G97" s="7">
        <f>IF(F97="","",IFERROR(VLOOKUP(F97,Lists!$A$4:$E$9,4,FALSE),""))</f>
        <v/>
      </c>
      <c r="H97" s="7">
        <f>IF(F97="","",IFERROR(VLOOKUP(F97,Lists!$A$4:$E$9,5,FALSE),""))</f>
        <v/>
      </c>
      <c r="I97" s="8" t="n"/>
      <c r="J97" s="8" t="n"/>
      <c r="K97" s="6" t="n"/>
      <c r="L97" s="9">
        <f>IF(OR(I97="",J97=""),"",ROUND(MOD(J97-I97,1)*24,2))</f>
        <v/>
      </c>
      <c r="M97" s="9">
        <f>IF(F97="","",IFERROR(VLOOKUP(F97,Lists!$A$4:$E$9,3,FALSE),""))</f>
        <v/>
      </c>
      <c r="N97" s="9">
        <f>IF(OR(L97="",M97=""),"",FLOOR(MAX(0,L97-M97),0.5))</f>
        <v/>
      </c>
      <c r="O97" s="10">
        <f>IF(OR(I97="",G97=""),"",MAX(0,ROUND((MOD(I97-G97+0.5,1)-0.5)*1440,0)))</f>
        <v/>
      </c>
      <c r="P97" s="10">
        <f>IF(OR(J97="",H97=""),"",MAX(0,ROUND((MOD(H97-J97+0.5,1)-0.5)*1440,0)))</f>
        <v/>
      </c>
      <c r="Q97" s="6" t="n"/>
      <c r="R97" s="6" t="n"/>
    </row>
    <row r="98">
      <c r="A98" s="5" t="n"/>
      <c r="B98" s="6" t="n"/>
      <c r="C98" s="6" t="n"/>
      <c r="D98" s="6" t="n"/>
      <c r="E98" s="6" t="n"/>
      <c r="F98" s="6" t="n"/>
      <c r="G98" s="7">
        <f>IF(F98="","",IFERROR(VLOOKUP(F98,Lists!$A$4:$E$9,4,FALSE),""))</f>
        <v/>
      </c>
      <c r="H98" s="7">
        <f>IF(F98="","",IFERROR(VLOOKUP(F98,Lists!$A$4:$E$9,5,FALSE),""))</f>
        <v/>
      </c>
      <c r="I98" s="8" t="n"/>
      <c r="J98" s="8" t="n"/>
      <c r="K98" s="6" t="n"/>
      <c r="L98" s="9">
        <f>IF(OR(I98="",J98=""),"",ROUND(MOD(J98-I98,1)*24,2))</f>
        <v/>
      </c>
      <c r="M98" s="9">
        <f>IF(F98="","",IFERROR(VLOOKUP(F98,Lists!$A$4:$E$9,3,FALSE),""))</f>
        <v/>
      </c>
      <c r="N98" s="9">
        <f>IF(OR(L98="",M98=""),"",FLOOR(MAX(0,L98-M98),0.5))</f>
        <v/>
      </c>
      <c r="O98" s="10">
        <f>IF(OR(I98="",G98=""),"",MAX(0,ROUND((MOD(I98-G98+0.5,1)-0.5)*1440,0)))</f>
        <v/>
      </c>
      <c r="P98" s="10">
        <f>IF(OR(J98="",H98=""),"",MAX(0,ROUND((MOD(H98-J98+0.5,1)-0.5)*1440,0)))</f>
        <v/>
      </c>
      <c r="Q98" s="6" t="n"/>
      <c r="R98" s="6" t="n"/>
    </row>
    <row r="99">
      <c r="A99" s="5" t="n"/>
      <c r="B99" s="6" t="n"/>
      <c r="C99" s="6" t="n"/>
      <c r="D99" s="6" t="n"/>
      <c r="E99" s="6" t="n"/>
      <c r="F99" s="6" t="n"/>
      <c r="G99" s="7">
        <f>IF(F99="","",IFERROR(VLOOKUP(F99,Lists!$A$4:$E$9,4,FALSE),""))</f>
        <v/>
      </c>
      <c r="H99" s="7">
        <f>IF(F99="","",IFERROR(VLOOKUP(F99,Lists!$A$4:$E$9,5,FALSE),""))</f>
        <v/>
      </c>
      <c r="I99" s="8" t="n"/>
      <c r="J99" s="8" t="n"/>
      <c r="K99" s="6" t="n"/>
      <c r="L99" s="9">
        <f>IF(OR(I99="",J99=""),"",ROUND(MOD(J99-I99,1)*24,2))</f>
        <v/>
      </c>
      <c r="M99" s="9">
        <f>IF(F99="","",IFERROR(VLOOKUP(F99,Lists!$A$4:$E$9,3,FALSE),""))</f>
        <v/>
      </c>
      <c r="N99" s="9">
        <f>IF(OR(L99="",M99=""),"",FLOOR(MAX(0,L99-M99),0.5))</f>
        <v/>
      </c>
      <c r="O99" s="10">
        <f>IF(OR(I99="",G99=""),"",MAX(0,ROUND((MOD(I99-G99+0.5,1)-0.5)*1440,0)))</f>
        <v/>
      </c>
      <c r="P99" s="10">
        <f>IF(OR(J99="",H99=""),"",MAX(0,ROUND((MOD(H99-J99+0.5,1)-0.5)*1440,0)))</f>
        <v/>
      </c>
      <c r="Q99" s="6" t="n"/>
      <c r="R99" s="6" t="n"/>
    </row>
    <row r="100">
      <c r="A100" s="5" t="n"/>
      <c r="B100" s="6" t="n"/>
      <c r="C100" s="6" t="n"/>
      <c r="D100" s="6" t="n"/>
      <c r="E100" s="6" t="n"/>
      <c r="F100" s="6" t="n"/>
      <c r="G100" s="7">
        <f>IF(F100="","",IFERROR(VLOOKUP(F100,Lists!$A$4:$E$9,4,FALSE),""))</f>
        <v/>
      </c>
      <c r="H100" s="7">
        <f>IF(F100="","",IFERROR(VLOOKUP(F100,Lists!$A$4:$E$9,5,FALSE),""))</f>
        <v/>
      </c>
      <c r="I100" s="8" t="n"/>
      <c r="J100" s="8" t="n"/>
      <c r="K100" s="6" t="n"/>
      <c r="L100" s="9">
        <f>IF(OR(I100="",J100=""),"",ROUND(MOD(J100-I100,1)*24,2))</f>
        <v/>
      </c>
      <c r="M100" s="9">
        <f>IF(F100="","",IFERROR(VLOOKUP(F100,Lists!$A$4:$E$9,3,FALSE),""))</f>
        <v/>
      </c>
      <c r="N100" s="9">
        <f>IF(OR(L100="",M100=""),"",FLOOR(MAX(0,L100-M100),0.5))</f>
        <v/>
      </c>
      <c r="O100" s="10">
        <f>IF(OR(I100="",G100=""),"",MAX(0,ROUND((MOD(I100-G100+0.5,1)-0.5)*1440,0)))</f>
        <v/>
      </c>
      <c r="P100" s="10">
        <f>IF(OR(J100="",H100=""),"",MAX(0,ROUND((MOD(H100-J100+0.5,1)-0.5)*1440,0)))</f>
        <v/>
      </c>
      <c r="Q100" s="6" t="n"/>
      <c r="R100" s="6" t="n"/>
    </row>
    <row r="101">
      <c r="A101" s="5" t="n"/>
      <c r="B101" s="6" t="n"/>
      <c r="C101" s="6" t="n"/>
      <c r="D101" s="6" t="n"/>
      <c r="E101" s="6" t="n"/>
      <c r="F101" s="6" t="n"/>
      <c r="G101" s="7">
        <f>IF(F101="","",IFERROR(VLOOKUP(F101,Lists!$A$4:$E$9,4,FALSE),""))</f>
        <v/>
      </c>
      <c r="H101" s="7">
        <f>IF(F101="","",IFERROR(VLOOKUP(F101,Lists!$A$4:$E$9,5,FALSE),""))</f>
        <v/>
      </c>
      <c r="I101" s="8" t="n"/>
      <c r="J101" s="8" t="n"/>
      <c r="K101" s="6" t="n"/>
      <c r="L101" s="9">
        <f>IF(OR(I101="",J101=""),"",ROUND(MOD(J101-I101,1)*24,2))</f>
        <v/>
      </c>
      <c r="M101" s="9">
        <f>IF(F101="","",IFERROR(VLOOKUP(F101,Lists!$A$4:$E$9,3,FALSE),""))</f>
        <v/>
      </c>
      <c r="N101" s="9">
        <f>IF(OR(L101="",M101=""),"",FLOOR(MAX(0,L101-M101),0.5))</f>
        <v/>
      </c>
      <c r="O101" s="10">
        <f>IF(OR(I101="",G101=""),"",MAX(0,ROUND((MOD(I101-G101+0.5,1)-0.5)*1440,0)))</f>
        <v/>
      </c>
      <c r="P101" s="10">
        <f>IF(OR(J101="",H101=""),"",MAX(0,ROUND((MOD(H101-J101+0.5,1)-0.5)*1440,0)))</f>
        <v/>
      </c>
      <c r="Q101" s="6" t="n"/>
      <c r="R101" s="6" t="n"/>
    </row>
    <row r="102">
      <c r="A102" s="5" t="n"/>
      <c r="B102" s="6" t="n"/>
      <c r="C102" s="6" t="n"/>
      <c r="D102" s="6" t="n"/>
      <c r="E102" s="6" t="n"/>
      <c r="F102" s="6" t="n"/>
      <c r="G102" s="7">
        <f>IF(F102="","",IFERROR(VLOOKUP(F102,Lists!$A$4:$E$9,4,FALSE),""))</f>
        <v/>
      </c>
      <c r="H102" s="7">
        <f>IF(F102="","",IFERROR(VLOOKUP(F102,Lists!$A$4:$E$9,5,FALSE),""))</f>
        <v/>
      </c>
      <c r="I102" s="8" t="n"/>
      <c r="J102" s="8" t="n"/>
      <c r="K102" s="6" t="n"/>
      <c r="L102" s="9">
        <f>IF(OR(I102="",J102=""),"",ROUND(MOD(J102-I102,1)*24,2))</f>
        <v/>
      </c>
      <c r="M102" s="9">
        <f>IF(F102="","",IFERROR(VLOOKUP(F102,Lists!$A$4:$E$9,3,FALSE),""))</f>
        <v/>
      </c>
      <c r="N102" s="9">
        <f>IF(OR(L102="",M102=""),"",FLOOR(MAX(0,L102-M102),0.5))</f>
        <v/>
      </c>
      <c r="O102" s="10">
        <f>IF(OR(I102="",G102=""),"",MAX(0,ROUND((MOD(I102-G102+0.5,1)-0.5)*1440,0)))</f>
        <v/>
      </c>
      <c r="P102" s="10">
        <f>IF(OR(J102="",H102=""),"",MAX(0,ROUND((MOD(H102-J102+0.5,1)-0.5)*1440,0)))</f>
        <v/>
      </c>
      <c r="Q102" s="6" t="n"/>
      <c r="R102" s="6" t="n"/>
    </row>
    <row r="103">
      <c r="A103" s="5" t="n"/>
      <c r="B103" s="6" t="n"/>
      <c r="C103" s="6" t="n"/>
      <c r="D103" s="6" t="n"/>
      <c r="E103" s="6" t="n"/>
      <c r="F103" s="6" t="n"/>
      <c r="G103" s="7">
        <f>IF(F103="","",IFERROR(VLOOKUP(F103,Lists!$A$4:$E$9,4,FALSE),""))</f>
        <v/>
      </c>
      <c r="H103" s="7">
        <f>IF(F103="","",IFERROR(VLOOKUP(F103,Lists!$A$4:$E$9,5,FALSE),""))</f>
        <v/>
      </c>
      <c r="I103" s="8" t="n"/>
      <c r="J103" s="8" t="n"/>
      <c r="K103" s="6" t="n"/>
      <c r="L103" s="9">
        <f>IF(OR(I103="",J103=""),"",ROUND(MOD(J103-I103,1)*24,2))</f>
        <v/>
      </c>
      <c r="M103" s="9">
        <f>IF(F103="","",IFERROR(VLOOKUP(F103,Lists!$A$4:$E$9,3,FALSE),""))</f>
        <v/>
      </c>
      <c r="N103" s="9">
        <f>IF(OR(L103="",M103=""),"",FLOOR(MAX(0,L103-M103),0.5))</f>
        <v/>
      </c>
      <c r="O103" s="10">
        <f>IF(OR(I103="",G103=""),"",MAX(0,ROUND((MOD(I103-G103+0.5,1)-0.5)*1440,0)))</f>
        <v/>
      </c>
      <c r="P103" s="10">
        <f>IF(OR(J103="",H103=""),"",MAX(0,ROUND((MOD(H103-J103+0.5,1)-0.5)*1440,0)))</f>
        <v/>
      </c>
      <c r="Q103" s="6" t="n"/>
      <c r="R103" s="6" t="n"/>
    </row>
    <row r="104">
      <c r="A104" s="5" t="n"/>
      <c r="B104" s="6" t="n"/>
      <c r="C104" s="6" t="n"/>
      <c r="D104" s="6" t="n"/>
      <c r="E104" s="6" t="n"/>
      <c r="F104" s="6" t="n"/>
      <c r="G104" s="7">
        <f>IF(F104="","",IFERROR(VLOOKUP(F104,Lists!$A$4:$E$9,4,FALSE),""))</f>
        <v/>
      </c>
      <c r="H104" s="7">
        <f>IF(F104="","",IFERROR(VLOOKUP(F104,Lists!$A$4:$E$9,5,FALSE),""))</f>
        <v/>
      </c>
      <c r="I104" s="8" t="n"/>
      <c r="J104" s="8" t="n"/>
      <c r="K104" s="6" t="n"/>
      <c r="L104" s="9">
        <f>IF(OR(I104="",J104=""),"",ROUND(MOD(J104-I104,1)*24,2))</f>
        <v/>
      </c>
      <c r="M104" s="9">
        <f>IF(F104="","",IFERROR(VLOOKUP(F104,Lists!$A$4:$E$9,3,FALSE),""))</f>
        <v/>
      </c>
      <c r="N104" s="9">
        <f>IF(OR(L104="",M104=""),"",FLOOR(MAX(0,L104-M104),0.5))</f>
        <v/>
      </c>
      <c r="O104" s="10">
        <f>IF(OR(I104="",G104=""),"",MAX(0,ROUND((MOD(I104-G104+0.5,1)-0.5)*1440,0)))</f>
        <v/>
      </c>
      <c r="P104" s="10">
        <f>IF(OR(J104="",H104=""),"",MAX(0,ROUND((MOD(H104-J104+0.5,1)-0.5)*1440,0)))</f>
        <v/>
      </c>
      <c r="Q104" s="6" t="n"/>
      <c r="R104" s="6" t="n"/>
    </row>
    <row r="105">
      <c r="A105" s="5" t="n"/>
      <c r="B105" s="6" t="n"/>
      <c r="C105" s="6" t="n"/>
      <c r="D105" s="6" t="n"/>
      <c r="E105" s="6" t="n"/>
      <c r="F105" s="6" t="n"/>
      <c r="G105" s="7">
        <f>IF(F105="","",IFERROR(VLOOKUP(F105,Lists!$A$4:$E$9,4,FALSE),""))</f>
        <v/>
      </c>
      <c r="H105" s="7">
        <f>IF(F105="","",IFERROR(VLOOKUP(F105,Lists!$A$4:$E$9,5,FALSE),""))</f>
        <v/>
      </c>
      <c r="I105" s="8" t="n"/>
      <c r="J105" s="8" t="n"/>
      <c r="K105" s="6" t="n"/>
      <c r="L105" s="9">
        <f>IF(OR(I105="",J105=""),"",ROUND(MOD(J105-I105,1)*24,2))</f>
        <v/>
      </c>
      <c r="M105" s="9">
        <f>IF(F105="","",IFERROR(VLOOKUP(F105,Lists!$A$4:$E$9,3,FALSE),""))</f>
        <v/>
      </c>
      <c r="N105" s="9">
        <f>IF(OR(L105="",M105=""),"",FLOOR(MAX(0,L105-M105),0.5))</f>
        <v/>
      </c>
      <c r="O105" s="10">
        <f>IF(OR(I105="",G105=""),"",MAX(0,ROUND((MOD(I105-G105+0.5,1)-0.5)*1440,0)))</f>
        <v/>
      </c>
      <c r="P105" s="10">
        <f>IF(OR(J105="",H105=""),"",MAX(0,ROUND((MOD(H105-J105+0.5,1)-0.5)*1440,0)))</f>
        <v/>
      </c>
      <c r="Q105" s="6" t="n"/>
      <c r="R105" s="6" t="n"/>
    </row>
    <row r="106">
      <c r="A106" s="5" t="n"/>
      <c r="B106" s="6" t="n"/>
      <c r="C106" s="6" t="n"/>
      <c r="D106" s="6" t="n"/>
      <c r="E106" s="6" t="n"/>
      <c r="F106" s="6" t="n"/>
      <c r="G106" s="7">
        <f>IF(F106="","",IFERROR(VLOOKUP(F106,Lists!$A$4:$E$9,4,FALSE),""))</f>
        <v/>
      </c>
      <c r="H106" s="7">
        <f>IF(F106="","",IFERROR(VLOOKUP(F106,Lists!$A$4:$E$9,5,FALSE),""))</f>
        <v/>
      </c>
      <c r="I106" s="8" t="n"/>
      <c r="J106" s="8" t="n"/>
      <c r="K106" s="6" t="n"/>
      <c r="L106" s="9">
        <f>IF(OR(I106="",J106=""),"",ROUND(MOD(J106-I106,1)*24,2))</f>
        <v/>
      </c>
      <c r="M106" s="9">
        <f>IF(F106="","",IFERROR(VLOOKUP(F106,Lists!$A$4:$E$9,3,FALSE),""))</f>
        <v/>
      </c>
      <c r="N106" s="9">
        <f>IF(OR(L106="",M106=""),"",FLOOR(MAX(0,L106-M106),0.5))</f>
        <v/>
      </c>
      <c r="O106" s="10">
        <f>IF(OR(I106="",G106=""),"",MAX(0,ROUND((MOD(I106-G106+0.5,1)-0.5)*1440,0)))</f>
        <v/>
      </c>
      <c r="P106" s="10">
        <f>IF(OR(J106="",H106=""),"",MAX(0,ROUND((MOD(H106-J106+0.5,1)-0.5)*1440,0)))</f>
        <v/>
      </c>
      <c r="Q106" s="6" t="n"/>
      <c r="R106" s="6" t="n"/>
    </row>
    <row r="107">
      <c r="A107" s="5" t="n"/>
      <c r="B107" s="6" t="n"/>
      <c r="C107" s="6" t="n"/>
      <c r="D107" s="6" t="n"/>
      <c r="E107" s="6" t="n"/>
      <c r="F107" s="6" t="n"/>
      <c r="G107" s="7">
        <f>IF(F107="","",IFERROR(VLOOKUP(F107,Lists!$A$4:$E$9,4,FALSE),""))</f>
        <v/>
      </c>
      <c r="H107" s="7">
        <f>IF(F107="","",IFERROR(VLOOKUP(F107,Lists!$A$4:$E$9,5,FALSE),""))</f>
        <v/>
      </c>
      <c r="I107" s="8" t="n"/>
      <c r="J107" s="8" t="n"/>
      <c r="K107" s="6" t="n"/>
      <c r="L107" s="9">
        <f>IF(OR(I107="",J107=""),"",ROUND(MOD(J107-I107,1)*24,2))</f>
        <v/>
      </c>
      <c r="M107" s="9">
        <f>IF(F107="","",IFERROR(VLOOKUP(F107,Lists!$A$4:$E$9,3,FALSE),""))</f>
        <v/>
      </c>
      <c r="N107" s="9">
        <f>IF(OR(L107="",M107=""),"",FLOOR(MAX(0,L107-M107),0.5))</f>
        <v/>
      </c>
      <c r="O107" s="10">
        <f>IF(OR(I107="",G107=""),"",MAX(0,ROUND((MOD(I107-G107+0.5,1)-0.5)*1440,0)))</f>
        <v/>
      </c>
      <c r="P107" s="10">
        <f>IF(OR(J107="",H107=""),"",MAX(0,ROUND((MOD(H107-J107+0.5,1)-0.5)*1440,0)))</f>
        <v/>
      </c>
      <c r="Q107" s="6" t="n"/>
      <c r="R107" s="6" t="n"/>
    </row>
    <row r="108">
      <c r="A108" s="5" t="n"/>
      <c r="B108" s="6" t="n"/>
      <c r="C108" s="6" t="n"/>
      <c r="D108" s="6" t="n"/>
      <c r="E108" s="6" t="n"/>
      <c r="F108" s="6" t="n"/>
      <c r="G108" s="7">
        <f>IF(F108="","",IFERROR(VLOOKUP(F108,Lists!$A$4:$E$9,4,FALSE),""))</f>
        <v/>
      </c>
      <c r="H108" s="7">
        <f>IF(F108="","",IFERROR(VLOOKUP(F108,Lists!$A$4:$E$9,5,FALSE),""))</f>
        <v/>
      </c>
      <c r="I108" s="8" t="n"/>
      <c r="J108" s="8" t="n"/>
      <c r="K108" s="6" t="n"/>
      <c r="L108" s="9">
        <f>IF(OR(I108="",J108=""),"",ROUND(MOD(J108-I108,1)*24,2))</f>
        <v/>
      </c>
      <c r="M108" s="9">
        <f>IF(F108="","",IFERROR(VLOOKUP(F108,Lists!$A$4:$E$9,3,FALSE),""))</f>
        <v/>
      </c>
      <c r="N108" s="9">
        <f>IF(OR(L108="",M108=""),"",FLOOR(MAX(0,L108-M108),0.5))</f>
        <v/>
      </c>
      <c r="O108" s="10">
        <f>IF(OR(I108="",G108=""),"",MAX(0,ROUND((MOD(I108-G108+0.5,1)-0.5)*1440,0)))</f>
        <v/>
      </c>
      <c r="P108" s="10">
        <f>IF(OR(J108="",H108=""),"",MAX(0,ROUND((MOD(H108-J108+0.5,1)-0.5)*1440,0)))</f>
        <v/>
      </c>
      <c r="Q108" s="6" t="n"/>
      <c r="R108" s="6" t="n"/>
    </row>
    <row r="109">
      <c r="A109" s="5" t="n"/>
      <c r="B109" s="6" t="n"/>
      <c r="C109" s="6" t="n"/>
      <c r="D109" s="6" t="n"/>
      <c r="E109" s="6" t="n"/>
      <c r="F109" s="6" t="n"/>
      <c r="G109" s="7">
        <f>IF(F109="","",IFERROR(VLOOKUP(F109,Lists!$A$4:$E$9,4,FALSE),""))</f>
        <v/>
      </c>
      <c r="H109" s="7">
        <f>IF(F109="","",IFERROR(VLOOKUP(F109,Lists!$A$4:$E$9,5,FALSE),""))</f>
        <v/>
      </c>
      <c r="I109" s="8" t="n"/>
      <c r="J109" s="8" t="n"/>
      <c r="K109" s="6" t="n"/>
      <c r="L109" s="9">
        <f>IF(OR(I109="",J109=""),"",ROUND(MOD(J109-I109,1)*24,2))</f>
        <v/>
      </c>
      <c r="M109" s="9">
        <f>IF(F109="","",IFERROR(VLOOKUP(F109,Lists!$A$4:$E$9,3,FALSE),""))</f>
        <v/>
      </c>
      <c r="N109" s="9">
        <f>IF(OR(L109="",M109=""),"",FLOOR(MAX(0,L109-M109),0.5))</f>
        <v/>
      </c>
      <c r="O109" s="10">
        <f>IF(OR(I109="",G109=""),"",MAX(0,ROUND((MOD(I109-G109+0.5,1)-0.5)*1440,0)))</f>
        <v/>
      </c>
      <c r="P109" s="10">
        <f>IF(OR(J109="",H109=""),"",MAX(0,ROUND((MOD(H109-J109+0.5,1)-0.5)*1440,0)))</f>
        <v/>
      </c>
      <c r="Q109" s="6" t="n"/>
      <c r="R109" s="6" t="n"/>
    </row>
    <row r="110">
      <c r="A110" s="5" t="n"/>
      <c r="B110" s="6" t="n"/>
      <c r="C110" s="6" t="n"/>
      <c r="D110" s="6" t="n"/>
      <c r="E110" s="6" t="n"/>
      <c r="F110" s="6" t="n"/>
      <c r="G110" s="7">
        <f>IF(F110="","",IFERROR(VLOOKUP(F110,Lists!$A$4:$E$9,4,FALSE),""))</f>
        <v/>
      </c>
      <c r="H110" s="7">
        <f>IF(F110="","",IFERROR(VLOOKUP(F110,Lists!$A$4:$E$9,5,FALSE),""))</f>
        <v/>
      </c>
      <c r="I110" s="8" t="n"/>
      <c r="J110" s="8" t="n"/>
      <c r="K110" s="6" t="n"/>
      <c r="L110" s="9">
        <f>IF(OR(I110="",J110=""),"",ROUND(MOD(J110-I110,1)*24,2))</f>
        <v/>
      </c>
      <c r="M110" s="9">
        <f>IF(F110="","",IFERROR(VLOOKUP(F110,Lists!$A$4:$E$9,3,FALSE),""))</f>
        <v/>
      </c>
      <c r="N110" s="9">
        <f>IF(OR(L110="",M110=""),"",FLOOR(MAX(0,L110-M110),0.5))</f>
        <v/>
      </c>
      <c r="O110" s="10">
        <f>IF(OR(I110="",G110=""),"",MAX(0,ROUND((MOD(I110-G110+0.5,1)-0.5)*1440,0)))</f>
        <v/>
      </c>
      <c r="P110" s="10">
        <f>IF(OR(J110="",H110=""),"",MAX(0,ROUND((MOD(H110-J110+0.5,1)-0.5)*1440,0)))</f>
        <v/>
      </c>
      <c r="Q110" s="6" t="n"/>
      <c r="R110" s="6" t="n"/>
    </row>
    <row r="111">
      <c r="A111" s="5" t="n"/>
      <c r="B111" s="6" t="n"/>
      <c r="C111" s="6" t="n"/>
      <c r="D111" s="6" t="n"/>
      <c r="E111" s="6" t="n"/>
      <c r="F111" s="6" t="n"/>
      <c r="G111" s="7">
        <f>IF(F111="","",IFERROR(VLOOKUP(F111,Lists!$A$4:$E$9,4,FALSE),""))</f>
        <v/>
      </c>
      <c r="H111" s="7">
        <f>IF(F111="","",IFERROR(VLOOKUP(F111,Lists!$A$4:$E$9,5,FALSE),""))</f>
        <v/>
      </c>
      <c r="I111" s="8" t="n"/>
      <c r="J111" s="8" t="n"/>
      <c r="K111" s="6" t="n"/>
      <c r="L111" s="9">
        <f>IF(OR(I111="",J111=""),"",ROUND(MOD(J111-I111,1)*24,2))</f>
        <v/>
      </c>
      <c r="M111" s="9">
        <f>IF(F111="","",IFERROR(VLOOKUP(F111,Lists!$A$4:$E$9,3,FALSE),""))</f>
        <v/>
      </c>
      <c r="N111" s="9">
        <f>IF(OR(L111="",M111=""),"",FLOOR(MAX(0,L111-M111),0.5))</f>
        <v/>
      </c>
      <c r="O111" s="10">
        <f>IF(OR(I111="",G111=""),"",MAX(0,ROUND((MOD(I111-G111+0.5,1)-0.5)*1440,0)))</f>
        <v/>
      </c>
      <c r="P111" s="10">
        <f>IF(OR(J111="",H111=""),"",MAX(0,ROUND((MOD(H111-J111+0.5,1)-0.5)*1440,0)))</f>
        <v/>
      </c>
      <c r="Q111" s="6" t="n"/>
      <c r="R111" s="6" t="n"/>
    </row>
    <row r="112">
      <c r="A112" s="5" t="n"/>
      <c r="B112" s="6" t="n"/>
      <c r="C112" s="6" t="n"/>
      <c r="D112" s="6" t="n"/>
      <c r="E112" s="6" t="n"/>
      <c r="F112" s="6" t="n"/>
      <c r="G112" s="7">
        <f>IF(F112="","",IFERROR(VLOOKUP(F112,Lists!$A$4:$E$9,4,FALSE),""))</f>
        <v/>
      </c>
      <c r="H112" s="7">
        <f>IF(F112="","",IFERROR(VLOOKUP(F112,Lists!$A$4:$E$9,5,FALSE),""))</f>
        <v/>
      </c>
      <c r="I112" s="8" t="n"/>
      <c r="J112" s="8" t="n"/>
      <c r="K112" s="6" t="n"/>
      <c r="L112" s="9">
        <f>IF(OR(I112="",J112=""),"",ROUND(MOD(J112-I112,1)*24,2))</f>
        <v/>
      </c>
      <c r="M112" s="9">
        <f>IF(F112="","",IFERROR(VLOOKUP(F112,Lists!$A$4:$E$9,3,FALSE),""))</f>
        <v/>
      </c>
      <c r="N112" s="9">
        <f>IF(OR(L112="",M112=""),"",FLOOR(MAX(0,L112-M112),0.5))</f>
        <v/>
      </c>
      <c r="O112" s="10">
        <f>IF(OR(I112="",G112=""),"",MAX(0,ROUND((MOD(I112-G112+0.5,1)-0.5)*1440,0)))</f>
        <v/>
      </c>
      <c r="P112" s="10">
        <f>IF(OR(J112="",H112=""),"",MAX(0,ROUND((MOD(H112-J112+0.5,1)-0.5)*1440,0)))</f>
        <v/>
      </c>
      <c r="Q112" s="6" t="n"/>
      <c r="R112" s="6" t="n"/>
    </row>
    <row r="113">
      <c r="A113" s="5" t="n"/>
      <c r="B113" s="6" t="n"/>
      <c r="C113" s="6" t="n"/>
      <c r="D113" s="6" t="n"/>
      <c r="E113" s="6" t="n"/>
      <c r="F113" s="6" t="n"/>
      <c r="G113" s="7">
        <f>IF(F113="","",IFERROR(VLOOKUP(F113,Lists!$A$4:$E$9,4,FALSE),""))</f>
        <v/>
      </c>
      <c r="H113" s="7">
        <f>IF(F113="","",IFERROR(VLOOKUP(F113,Lists!$A$4:$E$9,5,FALSE),""))</f>
        <v/>
      </c>
      <c r="I113" s="8" t="n"/>
      <c r="J113" s="8" t="n"/>
      <c r="K113" s="6" t="n"/>
      <c r="L113" s="9">
        <f>IF(OR(I113="",J113=""),"",ROUND(MOD(J113-I113,1)*24,2))</f>
        <v/>
      </c>
      <c r="M113" s="9">
        <f>IF(F113="","",IFERROR(VLOOKUP(F113,Lists!$A$4:$E$9,3,FALSE),""))</f>
        <v/>
      </c>
      <c r="N113" s="9">
        <f>IF(OR(L113="",M113=""),"",FLOOR(MAX(0,L113-M113),0.5))</f>
        <v/>
      </c>
      <c r="O113" s="10">
        <f>IF(OR(I113="",G113=""),"",MAX(0,ROUND((MOD(I113-G113+0.5,1)-0.5)*1440,0)))</f>
        <v/>
      </c>
      <c r="P113" s="10">
        <f>IF(OR(J113="",H113=""),"",MAX(0,ROUND((MOD(H113-J113+0.5,1)-0.5)*1440,0)))</f>
        <v/>
      </c>
      <c r="Q113" s="6" t="n"/>
      <c r="R113" s="6" t="n"/>
    </row>
    <row r="114">
      <c r="A114" s="5" t="n"/>
      <c r="B114" s="6" t="n"/>
      <c r="C114" s="6" t="n"/>
      <c r="D114" s="6" t="n"/>
      <c r="E114" s="6" t="n"/>
      <c r="F114" s="6" t="n"/>
      <c r="G114" s="7">
        <f>IF(F114="","",IFERROR(VLOOKUP(F114,Lists!$A$4:$E$9,4,FALSE),""))</f>
        <v/>
      </c>
      <c r="H114" s="7">
        <f>IF(F114="","",IFERROR(VLOOKUP(F114,Lists!$A$4:$E$9,5,FALSE),""))</f>
        <v/>
      </c>
      <c r="I114" s="8" t="n"/>
      <c r="J114" s="8" t="n"/>
      <c r="K114" s="6" t="n"/>
      <c r="L114" s="9">
        <f>IF(OR(I114="",J114=""),"",ROUND(MOD(J114-I114,1)*24,2))</f>
        <v/>
      </c>
      <c r="M114" s="9">
        <f>IF(F114="","",IFERROR(VLOOKUP(F114,Lists!$A$4:$E$9,3,FALSE),""))</f>
        <v/>
      </c>
      <c r="N114" s="9">
        <f>IF(OR(L114="",M114=""),"",FLOOR(MAX(0,L114-M114),0.5))</f>
        <v/>
      </c>
      <c r="O114" s="10">
        <f>IF(OR(I114="",G114=""),"",MAX(0,ROUND((MOD(I114-G114+0.5,1)-0.5)*1440,0)))</f>
        <v/>
      </c>
      <c r="P114" s="10">
        <f>IF(OR(J114="",H114=""),"",MAX(0,ROUND((MOD(H114-J114+0.5,1)-0.5)*1440,0)))</f>
        <v/>
      </c>
      <c r="Q114" s="6" t="n"/>
      <c r="R114" s="6" t="n"/>
    </row>
    <row r="115">
      <c r="A115" s="5" t="n"/>
      <c r="B115" s="6" t="n"/>
      <c r="C115" s="6" t="n"/>
      <c r="D115" s="6" t="n"/>
      <c r="E115" s="6" t="n"/>
      <c r="F115" s="6" t="n"/>
      <c r="G115" s="7">
        <f>IF(F115="","",IFERROR(VLOOKUP(F115,Lists!$A$4:$E$9,4,FALSE),""))</f>
        <v/>
      </c>
      <c r="H115" s="7">
        <f>IF(F115="","",IFERROR(VLOOKUP(F115,Lists!$A$4:$E$9,5,FALSE),""))</f>
        <v/>
      </c>
      <c r="I115" s="8" t="n"/>
      <c r="J115" s="8" t="n"/>
      <c r="K115" s="6" t="n"/>
      <c r="L115" s="9">
        <f>IF(OR(I115="",J115=""),"",ROUND(MOD(J115-I115,1)*24,2))</f>
        <v/>
      </c>
      <c r="M115" s="9">
        <f>IF(F115="","",IFERROR(VLOOKUP(F115,Lists!$A$4:$E$9,3,FALSE),""))</f>
        <v/>
      </c>
      <c r="N115" s="9">
        <f>IF(OR(L115="",M115=""),"",FLOOR(MAX(0,L115-M115),0.5))</f>
        <v/>
      </c>
      <c r="O115" s="10">
        <f>IF(OR(I115="",G115=""),"",MAX(0,ROUND((MOD(I115-G115+0.5,1)-0.5)*1440,0)))</f>
        <v/>
      </c>
      <c r="P115" s="10">
        <f>IF(OR(J115="",H115=""),"",MAX(0,ROUND((MOD(H115-J115+0.5,1)-0.5)*1440,0)))</f>
        <v/>
      </c>
      <c r="Q115" s="6" t="n"/>
      <c r="R115" s="6" t="n"/>
    </row>
    <row r="116">
      <c r="A116" s="5" t="n"/>
      <c r="B116" s="6" t="n"/>
      <c r="C116" s="6" t="n"/>
      <c r="D116" s="6" t="n"/>
      <c r="E116" s="6" t="n"/>
      <c r="F116" s="6" t="n"/>
      <c r="G116" s="7">
        <f>IF(F116="","",IFERROR(VLOOKUP(F116,Lists!$A$4:$E$9,4,FALSE),""))</f>
        <v/>
      </c>
      <c r="H116" s="7">
        <f>IF(F116="","",IFERROR(VLOOKUP(F116,Lists!$A$4:$E$9,5,FALSE),""))</f>
        <v/>
      </c>
      <c r="I116" s="8" t="n"/>
      <c r="J116" s="8" t="n"/>
      <c r="K116" s="6" t="n"/>
      <c r="L116" s="9">
        <f>IF(OR(I116="",J116=""),"",ROUND(MOD(J116-I116,1)*24,2))</f>
        <v/>
      </c>
      <c r="M116" s="9">
        <f>IF(F116="","",IFERROR(VLOOKUP(F116,Lists!$A$4:$E$9,3,FALSE),""))</f>
        <v/>
      </c>
      <c r="N116" s="9">
        <f>IF(OR(L116="",M116=""),"",FLOOR(MAX(0,L116-M116),0.5))</f>
        <v/>
      </c>
      <c r="O116" s="10">
        <f>IF(OR(I116="",G116=""),"",MAX(0,ROUND((MOD(I116-G116+0.5,1)-0.5)*1440,0)))</f>
        <v/>
      </c>
      <c r="P116" s="10">
        <f>IF(OR(J116="",H116=""),"",MAX(0,ROUND((MOD(H116-J116+0.5,1)-0.5)*1440,0)))</f>
        <v/>
      </c>
      <c r="Q116" s="6" t="n"/>
      <c r="R116" s="6" t="n"/>
    </row>
    <row r="117">
      <c r="A117" s="5" t="n"/>
      <c r="B117" s="6" t="n"/>
      <c r="C117" s="6" t="n"/>
      <c r="D117" s="6" t="n"/>
      <c r="E117" s="6" t="n"/>
      <c r="F117" s="6" t="n"/>
      <c r="G117" s="7">
        <f>IF(F117="","",IFERROR(VLOOKUP(F117,Lists!$A$4:$E$9,4,FALSE),""))</f>
        <v/>
      </c>
      <c r="H117" s="7">
        <f>IF(F117="","",IFERROR(VLOOKUP(F117,Lists!$A$4:$E$9,5,FALSE),""))</f>
        <v/>
      </c>
      <c r="I117" s="8" t="n"/>
      <c r="J117" s="8" t="n"/>
      <c r="K117" s="6" t="n"/>
      <c r="L117" s="9">
        <f>IF(OR(I117="",J117=""),"",ROUND(MOD(J117-I117,1)*24,2))</f>
        <v/>
      </c>
      <c r="M117" s="9">
        <f>IF(F117="","",IFERROR(VLOOKUP(F117,Lists!$A$4:$E$9,3,FALSE),""))</f>
        <v/>
      </c>
      <c r="N117" s="9">
        <f>IF(OR(L117="",M117=""),"",FLOOR(MAX(0,L117-M117),0.5))</f>
        <v/>
      </c>
      <c r="O117" s="10">
        <f>IF(OR(I117="",G117=""),"",MAX(0,ROUND((MOD(I117-G117+0.5,1)-0.5)*1440,0)))</f>
        <v/>
      </c>
      <c r="P117" s="10">
        <f>IF(OR(J117="",H117=""),"",MAX(0,ROUND((MOD(H117-J117+0.5,1)-0.5)*1440,0)))</f>
        <v/>
      </c>
      <c r="Q117" s="6" t="n"/>
      <c r="R117" s="6" t="n"/>
    </row>
    <row r="118">
      <c r="A118" s="5" t="n"/>
      <c r="B118" s="6" t="n"/>
      <c r="C118" s="6" t="n"/>
      <c r="D118" s="6" t="n"/>
      <c r="E118" s="6" t="n"/>
      <c r="F118" s="6" t="n"/>
      <c r="G118" s="7">
        <f>IF(F118="","",IFERROR(VLOOKUP(F118,Lists!$A$4:$E$9,4,FALSE),""))</f>
        <v/>
      </c>
      <c r="H118" s="7">
        <f>IF(F118="","",IFERROR(VLOOKUP(F118,Lists!$A$4:$E$9,5,FALSE),""))</f>
        <v/>
      </c>
      <c r="I118" s="8" t="n"/>
      <c r="J118" s="8" t="n"/>
      <c r="K118" s="6" t="n"/>
      <c r="L118" s="9">
        <f>IF(OR(I118="",J118=""),"",ROUND(MOD(J118-I118,1)*24,2))</f>
        <v/>
      </c>
      <c r="M118" s="9">
        <f>IF(F118="","",IFERROR(VLOOKUP(F118,Lists!$A$4:$E$9,3,FALSE),""))</f>
        <v/>
      </c>
      <c r="N118" s="9">
        <f>IF(OR(L118="",M118=""),"",FLOOR(MAX(0,L118-M118),0.5))</f>
        <v/>
      </c>
      <c r="O118" s="10">
        <f>IF(OR(I118="",G118=""),"",MAX(0,ROUND((MOD(I118-G118+0.5,1)-0.5)*1440,0)))</f>
        <v/>
      </c>
      <c r="P118" s="10">
        <f>IF(OR(J118="",H118=""),"",MAX(0,ROUND((MOD(H118-J118+0.5,1)-0.5)*1440,0)))</f>
        <v/>
      </c>
      <c r="Q118" s="6" t="n"/>
      <c r="R118" s="6" t="n"/>
    </row>
    <row r="119">
      <c r="A119" s="5" t="n"/>
      <c r="B119" s="6" t="n"/>
      <c r="C119" s="6" t="n"/>
      <c r="D119" s="6" t="n"/>
      <c r="E119" s="6" t="n"/>
      <c r="F119" s="6" t="n"/>
      <c r="G119" s="7">
        <f>IF(F119="","",IFERROR(VLOOKUP(F119,Lists!$A$4:$E$9,4,FALSE),""))</f>
        <v/>
      </c>
      <c r="H119" s="7">
        <f>IF(F119="","",IFERROR(VLOOKUP(F119,Lists!$A$4:$E$9,5,FALSE),""))</f>
        <v/>
      </c>
      <c r="I119" s="8" t="n"/>
      <c r="J119" s="8" t="n"/>
      <c r="K119" s="6" t="n"/>
      <c r="L119" s="9">
        <f>IF(OR(I119="",J119=""),"",ROUND(MOD(J119-I119,1)*24,2))</f>
        <v/>
      </c>
      <c r="M119" s="9">
        <f>IF(F119="","",IFERROR(VLOOKUP(F119,Lists!$A$4:$E$9,3,FALSE),""))</f>
        <v/>
      </c>
      <c r="N119" s="9">
        <f>IF(OR(L119="",M119=""),"",FLOOR(MAX(0,L119-M119),0.5))</f>
        <v/>
      </c>
      <c r="O119" s="10">
        <f>IF(OR(I119="",G119=""),"",MAX(0,ROUND((MOD(I119-G119+0.5,1)-0.5)*1440,0)))</f>
        <v/>
      </c>
      <c r="P119" s="10">
        <f>IF(OR(J119="",H119=""),"",MAX(0,ROUND((MOD(H119-J119+0.5,1)-0.5)*1440,0)))</f>
        <v/>
      </c>
      <c r="Q119" s="6" t="n"/>
      <c r="R119" s="6" t="n"/>
    </row>
    <row r="120">
      <c r="A120" s="5" t="n"/>
      <c r="B120" s="6" t="n"/>
      <c r="C120" s="6" t="n"/>
      <c r="D120" s="6" t="n"/>
      <c r="E120" s="6" t="n"/>
      <c r="F120" s="6" t="n"/>
      <c r="G120" s="7">
        <f>IF(F120="","",IFERROR(VLOOKUP(F120,Lists!$A$4:$E$9,4,FALSE),""))</f>
        <v/>
      </c>
      <c r="H120" s="7">
        <f>IF(F120="","",IFERROR(VLOOKUP(F120,Lists!$A$4:$E$9,5,FALSE),""))</f>
        <v/>
      </c>
      <c r="I120" s="8" t="n"/>
      <c r="J120" s="8" t="n"/>
      <c r="K120" s="6" t="n"/>
      <c r="L120" s="9">
        <f>IF(OR(I120="",J120=""),"",ROUND(MOD(J120-I120,1)*24,2))</f>
        <v/>
      </c>
      <c r="M120" s="9">
        <f>IF(F120="","",IFERROR(VLOOKUP(F120,Lists!$A$4:$E$9,3,FALSE),""))</f>
        <v/>
      </c>
      <c r="N120" s="9">
        <f>IF(OR(L120="",M120=""),"",FLOOR(MAX(0,L120-M120),0.5))</f>
        <v/>
      </c>
      <c r="O120" s="10">
        <f>IF(OR(I120="",G120=""),"",MAX(0,ROUND((MOD(I120-G120+0.5,1)-0.5)*1440,0)))</f>
        <v/>
      </c>
      <c r="P120" s="10">
        <f>IF(OR(J120="",H120=""),"",MAX(0,ROUND((MOD(H120-J120+0.5,1)-0.5)*1440,0)))</f>
        <v/>
      </c>
      <c r="Q120" s="6" t="n"/>
      <c r="R120" s="6" t="n"/>
    </row>
    <row r="121">
      <c r="A121" s="5" t="n"/>
      <c r="B121" s="6" t="n"/>
      <c r="C121" s="6" t="n"/>
      <c r="D121" s="6" t="n"/>
      <c r="E121" s="6" t="n"/>
      <c r="F121" s="6" t="n"/>
      <c r="G121" s="7">
        <f>IF(F121="","",IFERROR(VLOOKUP(F121,Lists!$A$4:$E$9,4,FALSE),""))</f>
        <v/>
      </c>
      <c r="H121" s="7">
        <f>IF(F121="","",IFERROR(VLOOKUP(F121,Lists!$A$4:$E$9,5,FALSE),""))</f>
        <v/>
      </c>
      <c r="I121" s="8" t="n"/>
      <c r="J121" s="8" t="n"/>
      <c r="K121" s="6" t="n"/>
      <c r="L121" s="9">
        <f>IF(OR(I121="",J121=""),"",ROUND(MOD(J121-I121,1)*24,2))</f>
        <v/>
      </c>
      <c r="M121" s="9">
        <f>IF(F121="","",IFERROR(VLOOKUP(F121,Lists!$A$4:$E$9,3,FALSE),""))</f>
        <v/>
      </c>
      <c r="N121" s="9">
        <f>IF(OR(L121="",M121=""),"",FLOOR(MAX(0,L121-M121),0.5))</f>
        <v/>
      </c>
      <c r="O121" s="10">
        <f>IF(OR(I121="",G121=""),"",MAX(0,ROUND((MOD(I121-G121+0.5,1)-0.5)*1440,0)))</f>
        <v/>
      </c>
      <c r="P121" s="10">
        <f>IF(OR(J121="",H121=""),"",MAX(0,ROUND((MOD(H121-J121+0.5,1)-0.5)*1440,0)))</f>
        <v/>
      </c>
      <c r="Q121" s="6" t="n"/>
      <c r="R121" s="6" t="n"/>
    </row>
    <row r="122">
      <c r="A122" s="5" t="n"/>
      <c r="B122" s="6" t="n"/>
      <c r="C122" s="6" t="n"/>
      <c r="D122" s="6" t="n"/>
      <c r="E122" s="6" t="n"/>
      <c r="F122" s="6" t="n"/>
      <c r="G122" s="7">
        <f>IF(F122="","",IFERROR(VLOOKUP(F122,Lists!$A$4:$E$9,4,FALSE),""))</f>
        <v/>
      </c>
      <c r="H122" s="7">
        <f>IF(F122="","",IFERROR(VLOOKUP(F122,Lists!$A$4:$E$9,5,FALSE),""))</f>
        <v/>
      </c>
      <c r="I122" s="8" t="n"/>
      <c r="J122" s="8" t="n"/>
      <c r="K122" s="6" t="n"/>
      <c r="L122" s="9">
        <f>IF(OR(I122="",J122=""),"",ROUND(MOD(J122-I122,1)*24,2))</f>
        <v/>
      </c>
      <c r="M122" s="9">
        <f>IF(F122="","",IFERROR(VLOOKUP(F122,Lists!$A$4:$E$9,3,FALSE),""))</f>
        <v/>
      </c>
      <c r="N122" s="9">
        <f>IF(OR(L122="",M122=""),"",FLOOR(MAX(0,L122-M122),0.5))</f>
        <v/>
      </c>
      <c r="O122" s="10">
        <f>IF(OR(I122="",G122=""),"",MAX(0,ROUND((MOD(I122-G122+0.5,1)-0.5)*1440,0)))</f>
        <v/>
      </c>
      <c r="P122" s="10">
        <f>IF(OR(J122="",H122=""),"",MAX(0,ROUND((MOD(H122-J122+0.5,1)-0.5)*1440,0)))</f>
        <v/>
      </c>
      <c r="Q122" s="6" t="n"/>
      <c r="R122" s="6" t="n"/>
    </row>
    <row r="123">
      <c r="A123" s="5" t="n"/>
      <c r="B123" s="6" t="n"/>
      <c r="C123" s="6" t="n"/>
      <c r="D123" s="6" t="n"/>
      <c r="E123" s="6" t="n"/>
      <c r="F123" s="6" t="n"/>
      <c r="G123" s="7">
        <f>IF(F123="","",IFERROR(VLOOKUP(F123,Lists!$A$4:$E$9,4,FALSE),""))</f>
        <v/>
      </c>
      <c r="H123" s="7">
        <f>IF(F123="","",IFERROR(VLOOKUP(F123,Lists!$A$4:$E$9,5,FALSE),""))</f>
        <v/>
      </c>
      <c r="I123" s="8" t="n"/>
      <c r="J123" s="8" t="n"/>
      <c r="K123" s="6" t="n"/>
      <c r="L123" s="9">
        <f>IF(OR(I123="",J123=""),"",ROUND(MOD(J123-I123,1)*24,2))</f>
        <v/>
      </c>
      <c r="M123" s="9">
        <f>IF(F123="","",IFERROR(VLOOKUP(F123,Lists!$A$4:$E$9,3,FALSE),""))</f>
        <v/>
      </c>
      <c r="N123" s="9">
        <f>IF(OR(L123="",M123=""),"",FLOOR(MAX(0,L123-M123),0.5))</f>
        <v/>
      </c>
      <c r="O123" s="10">
        <f>IF(OR(I123="",G123=""),"",MAX(0,ROUND((MOD(I123-G123+0.5,1)-0.5)*1440,0)))</f>
        <v/>
      </c>
      <c r="P123" s="10">
        <f>IF(OR(J123="",H123=""),"",MAX(0,ROUND((MOD(H123-J123+0.5,1)-0.5)*1440,0)))</f>
        <v/>
      </c>
      <c r="Q123" s="6" t="n"/>
      <c r="R123" s="6" t="n"/>
    </row>
    <row r="124">
      <c r="A124" s="5" t="n"/>
      <c r="B124" s="6" t="n"/>
      <c r="C124" s="6" t="n"/>
      <c r="D124" s="6" t="n"/>
      <c r="E124" s="6" t="n"/>
      <c r="F124" s="6" t="n"/>
      <c r="G124" s="7">
        <f>IF(F124="","",IFERROR(VLOOKUP(F124,Lists!$A$4:$E$9,4,FALSE),""))</f>
        <v/>
      </c>
      <c r="H124" s="7">
        <f>IF(F124="","",IFERROR(VLOOKUP(F124,Lists!$A$4:$E$9,5,FALSE),""))</f>
        <v/>
      </c>
      <c r="I124" s="8" t="n"/>
      <c r="J124" s="8" t="n"/>
      <c r="K124" s="6" t="n"/>
      <c r="L124" s="9">
        <f>IF(OR(I124="",J124=""),"",ROUND(MOD(J124-I124,1)*24,2))</f>
        <v/>
      </c>
      <c r="M124" s="9">
        <f>IF(F124="","",IFERROR(VLOOKUP(F124,Lists!$A$4:$E$9,3,FALSE),""))</f>
        <v/>
      </c>
      <c r="N124" s="9">
        <f>IF(OR(L124="",M124=""),"",FLOOR(MAX(0,L124-M124),0.5))</f>
        <v/>
      </c>
      <c r="O124" s="10">
        <f>IF(OR(I124="",G124=""),"",MAX(0,ROUND((MOD(I124-G124+0.5,1)-0.5)*1440,0)))</f>
        <v/>
      </c>
      <c r="P124" s="10">
        <f>IF(OR(J124="",H124=""),"",MAX(0,ROUND((MOD(H124-J124+0.5,1)-0.5)*1440,0)))</f>
        <v/>
      </c>
      <c r="Q124" s="6" t="n"/>
      <c r="R124" s="6" t="n"/>
    </row>
    <row r="125">
      <c r="A125" s="5" t="n"/>
      <c r="B125" s="6" t="n"/>
      <c r="C125" s="6" t="n"/>
      <c r="D125" s="6" t="n"/>
      <c r="E125" s="6" t="n"/>
      <c r="F125" s="6" t="n"/>
      <c r="G125" s="7">
        <f>IF(F125="","",IFERROR(VLOOKUP(F125,Lists!$A$4:$E$9,4,FALSE),""))</f>
        <v/>
      </c>
      <c r="H125" s="7">
        <f>IF(F125="","",IFERROR(VLOOKUP(F125,Lists!$A$4:$E$9,5,FALSE),""))</f>
        <v/>
      </c>
      <c r="I125" s="8" t="n"/>
      <c r="J125" s="8" t="n"/>
      <c r="K125" s="6" t="n"/>
      <c r="L125" s="9">
        <f>IF(OR(I125="",J125=""),"",ROUND(MOD(J125-I125,1)*24,2))</f>
        <v/>
      </c>
      <c r="M125" s="9">
        <f>IF(F125="","",IFERROR(VLOOKUP(F125,Lists!$A$4:$E$9,3,FALSE),""))</f>
        <v/>
      </c>
      <c r="N125" s="9">
        <f>IF(OR(L125="",M125=""),"",FLOOR(MAX(0,L125-M125),0.5))</f>
        <v/>
      </c>
      <c r="O125" s="10">
        <f>IF(OR(I125="",G125=""),"",MAX(0,ROUND((MOD(I125-G125+0.5,1)-0.5)*1440,0)))</f>
        <v/>
      </c>
      <c r="P125" s="10">
        <f>IF(OR(J125="",H125=""),"",MAX(0,ROUND((MOD(H125-J125+0.5,1)-0.5)*1440,0)))</f>
        <v/>
      </c>
      <c r="Q125" s="6" t="n"/>
      <c r="R125" s="6" t="n"/>
    </row>
    <row r="126">
      <c r="A126" s="5" t="n"/>
      <c r="B126" s="6" t="n"/>
      <c r="C126" s="6" t="n"/>
      <c r="D126" s="6" t="n"/>
      <c r="E126" s="6" t="n"/>
      <c r="F126" s="6" t="n"/>
      <c r="G126" s="7">
        <f>IF(F126="","",IFERROR(VLOOKUP(F126,Lists!$A$4:$E$9,4,FALSE),""))</f>
        <v/>
      </c>
      <c r="H126" s="7">
        <f>IF(F126="","",IFERROR(VLOOKUP(F126,Lists!$A$4:$E$9,5,FALSE),""))</f>
        <v/>
      </c>
      <c r="I126" s="8" t="n"/>
      <c r="J126" s="8" t="n"/>
      <c r="K126" s="6" t="n"/>
      <c r="L126" s="9">
        <f>IF(OR(I126="",J126=""),"",ROUND(MOD(J126-I126,1)*24,2))</f>
        <v/>
      </c>
      <c r="M126" s="9">
        <f>IF(F126="","",IFERROR(VLOOKUP(F126,Lists!$A$4:$E$9,3,FALSE),""))</f>
        <v/>
      </c>
      <c r="N126" s="9">
        <f>IF(OR(L126="",M126=""),"",FLOOR(MAX(0,L126-M126),0.5))</f>
        <v/>
      </c>
      <c r="O126" s="10">
        <f>IF(OR(I126="",G126=""),"",MAX(0,ROUND((MOD(I126-G126+0.5,1)-0.5)*1440,0)))</f>
        <v/>
      </c>
      <c r="P126" s="10">
        <f>IF(OR(J126="",H126=""),"",MAX(0,ROUND((MOD(H126-J126+0.5,1)-0.5)*1440,0)))</f>
        <v/>
      </c>
      <c r="Q126" s="6" t="n"/>
      <c r="R126" s="6" t="n"/>
    </row>
    <row r="127">
      <c r="A127" s="5" t="n"/>
      <c r="B127" s="6" t="n"/>
      <c r="C127" s="6" t="n"/>
      <c r="D127" s="6" t="n"/>
      <c r="E127" s="6" t="n"/>
      <c r="F127" s="6" t="n"/>
      <c r="G127" s="7">
        <f>IF(F127="","",IFERROR(VLOOKUP(F127,Lists!$A$4:$E$9,4,FALSE),""))</f>
        <v/>
      </c>
      <c r="H127" s="7">
        <f>IF(F127="","",IFERROR(VLOOKUP(F127,Lists!$A$4:$E$9,5,FALSE),""))</f>
        <v/>
      </c>
      <c r="I127" s="8" t="n"/>
      <c r="J127" s="8" t="n"/>
      <c r="K127" s="6" t="n"/>
      <c r="L127" s="9">
        <f>IF(OR(I127="",J127=""),"",ROUND(MOD(J127-I127,1)*24,2))</f>
        <v/>
      </c>
      <c r="M127" s="9">
        <f>IF(F127="","",IFERROR(VLOOKUP(F127,Lists!$A$4:$E$9,3,FALSE),""))</f>
        <v/>
      </c>
      <c r="N127" s="9">
        <f>IF(OR(L127="",M127=""),"",FLOOR(MAX(0,L127-M127),0.5))</f>
        <v/>
      </c>
      <c r="O127" s="10">
        <f>IF(OR(I127="",G127=""),"",MAX(0,ROUND((MOD(I127-G127+0.5,1)-0.5)*1440,0)))</f>
        <v/>
      </c>
      <c r="P127" s="10">
        <f>IF(OR(J127="",H127=""),"",MAX(0,ROUND((MOD(H127-J127+0.5,1)-0.5)*1440,0)))</f>
        <v/>
      </c>
      <c r="Q127" s="6" t="n"/>
      <c r="R127" s="6" t="n"/>
    </row>
    <row r="128">
      <c r="A128" s="5" t="n"/>
      <c r="B128" s="6" t="n"/>
      <c r="C128" s="6" t="n"/>
      <c r="D128" s="6" t="n"/>
      <c r="E128" s="6" t="n"/>
      <c r="F128" s="6" t="n"/>
      <c r="G128" s="7">
        <f>IF(F128="","",IFERROR(VLOOKUP(F128,Lists!$A$4:$E$9,4,FALSE),""))</f>
        <v/>
      </c>
      <c r="H128" s="7">
        <f>IF(F128="","",IFERROR(VLOOKUP(F128,Lists!$A$4:$E$9,5,FALSE),""))</f>
        <v/>
      </c>
      <c r="I128" s="8" t="n"/>
      <c r="J128" s="8" t="n"/>
      <c r="K128" s="6" t="n"/>
      <c r="L128" s="9">
        <f>IF(OR(I128="",J128=""),"",ROUND(MOD(J128-I128,1)*24,2))</f>
        <v/>
      </c>
      <c r="M128" s="9">
        <f>IF(F128="","",IFERROR(VLOOKUP(F128,Lists!$A$4:$E$9,3,FALSE),""))</f>
        <v/>
      </c>
      <c r="N128" s="9">
        <f>IF(OR(L128="",M128=""),"",FLOOR(MAX(0,L128-M128),0.5))</f>
        <v/>
      </c>
      <c r="O128" s="10">
        <f>IF(OR(I128="",G128=""),"",MAX(0,ROUND((MOD(I128-G128+0.5,1)-0.5)*1440,0)))</f>
        <v/>
      </c>
      <c r="P128" s="10">
        <f>IF(OR(J128="",H128=""),"",MAX(0,ROUND((MOD(H128-J128+0.5,1)-0.5)*1440,0)))</f>
        <v/>
      </c>
      <c r="Q128" s="6" t="n"/>
      <c r="R128" s="6" t="n"/>
    </row>
    <row r="129">
      <c r="A129" s="5" t="n"/>
      <c r="B129" s="6" t="n"/>
      <c r="C129" s="6" t="n"/>
      <c r="D129" s="6" t="n"/>
      <c r="E129" s="6" t="n"/>
      <c r="F129" s="6" t="n"/>
      <c r="G129" s="7">
        <f>IF(F129="","",IFERROR(VLOOKUP(F129,Lists!$A$4:$E$9,4,FALSE),""))</f>
        <v/>
      </c>
      <c r="H129" s="7">
        <f>IF(F129="","",IFERROR(VLOOKUP(F129,Lists!$A$4:$E$9,5,FALSE),""))</f>
        <v/>
      </c>
      <c r="I129" s="8" t="n"/>
      <c r="J129" s="8" t="n"/>
      <c r="K129" s="6" t="n"/>
      <c r="L129" s="9">
        <f>IF(OR(I129="",J129=""),"",ROUND(MOD(J129-I129,1)*24,2))</f>
        <v/>
      </c>
      <c r="M129" s="9">
        <f>IF(F129="","",IFERROR(VLOOKUP(F129,Lists!$A$4:$E$9,3,FALSE),""))</f>
        <v/>
      </c>
      <c r="N129" s="9">
        <f>IF(OR(L129="",M129=""),"",FLOOR(MAX(0,L129-M129),0.5))</f>
        <v/>
      </c>
      <c r="O129" s="10">
        <f>IF(OR(I129="",G129=""),"",MAX(0,ROUND((MOD(I129-G129+0.5,1)-0.5)*1440,0)))</f>
        <v/>
      </c>
      <c r="P129" s="10">
        <f>IF(OR(J129="",H129=""),"",MAX(0,ROUND((MOD(H129-J129+0.5,1)-0.5)*1440,0)))</f>
        <v/>
      </c>
      <c r="Q129" s="6" t="n"/>
      <c r="R129" s="6" t="n"/>
    </row>
    <row r="130">
      <c r="A130" s="5" t="n"/>
      <c r="B130" s="6" t="n"/>
      <c r="C130" s="6" t="n"/>
      <c r="D130" s="6" t="n"/>
      <c r="E130" s="6" t="n"/>
      <c r="F130" s="6" t="n"/>
      <c r="G130" s="7">
        <f>IF(F130="","",IFERROR(VLOOKUP(F130,Lists!$A$4:$E$9,4,FALSE),""))</f>
        <v/>
      </c>
      <c r="H130" s="7">
        <f>IF(F130="","",IFERROR(VLOOKUP(F130,Lists!$A$4:$E$9,5,FALSE),""))</f>
        <v/>
      </c>
      <c r="I130" s="8" t="n"/>
      <c r="J130" s="8" t="n"/>
      <c r="K130" s="6" t="n"/>
      <c r="L130" s="9">
        <f>IF(OR(I130="",J130=""),"",ROUND(MOD(J130-I130,1)*24,2))</f>
        <v/>
      </c>
      <c r="M130" s="9">
        <f>IF(F130="","",IFERROR(VLOOKUP(F130,Lists!$A$4:$E$9,3,FALSE),""))</f>
        <v/>
      </c>
      <c r="N130" s="9">
        <f>IF(OR(L130="",M130=""),"",FLOOR(MAX(0,L130-M130),0.5))</f>
        <v/>
      </c>
      <c r="O130" s="10">
        <f>IF(OR(I130="",G130=""),"",MAX(0,ROUND((MOD(I130-G130+0.5,1)-0.5)*1440,0)))</f>
        <v/>
      </c>
      <c r="P130" s="10">
        <f>IF(OR(J130="",H130=""),"",MAX(0,ROUND((MOD(H130-J130+0.5,1)-0.5)*1440,0)))</f>
        <v/>
      </c>
      <c r="Q130" s="6" t="n"/>
      <c r="R130" s="6" t="n"/>
    </row>
    <row r="131">
      <c r="A131" s="5" t="n"/>
      <c r="B131" s="6" t="n"/>
      <c r="C131" s="6" t="n"/>
      <c r="D131" s="6" t="n"/>
      <c r="E131" s="6" t="n"/>
      <c r="F131" s="6" t="n"/>
      <c r="G131" s="7">
        <f>IF(F131="","",IFERROR(VLOOKUP(F131,Lists!$A$4:$E$9,4,FALSE),""))</f>
        <v/>
      </c>
      <c r="H131" s="7">
        <f>IF(F131="","",IFERROR(VLOOKUP(F131,Lists!$A$4:$E$9,5,FALSE),""))</f>
        <v/>
      </c>
      <c r="I131" s="8" t="n"/>
      <c r="J131" s="8" t="n"/>
      <c r="K131" s="6" t="n"/>
      <c r="L131" s="9">
        <f>IF(OR(I131="",J131=""),"",ROUND(MOD(J131-I131,1)*24,2))</f>
        <v/>
      </c>
      <c r="M131" s="9">
        <f>IF(F131="","",IFERROR(VLOOKUP(F131,Lists!$A$4:$E$9,3,FALSE),""))</f>
        <v/>
      </c>
      <c r="N131" s="9">
        <f>IF(OR(L131="",M131=""),"",FLOOR(MAX(0,L131-M131),0.5))</f>
        <v/>
      </c>
      <c r="O131" s="10">
        <f>IF(OR(I131="",G131=""),"",MAX(0,ROUND((MOD(I131-G131+0.5,1)-0.5)*1440,0)))</f>
        <v/>
      </c>
      <c r="P131" s="10">
        <f>IF(OR(J131="",H131=""),"",MAX(0,ROUND((MOD(H131-J131+0.5,1)-0.5)*1440,0)))</f>
        <v/>
      </c>
      <c r="Q131" s="6" t="n"/>
      <c r="R131" s="6" t="n"/>
    </row>
    <row r="132">
      <c r="A132" s="5" t="n"/>
      <c r="B132" s="6" t="n"/>
      <c r="C132" s="6" t="n"/>
      <c r="D132" s="6" t="n"/>
      <c r="E132" s="6" t="n"/>
      <c r="F132" s="6" t="n"/>
      <c r="G132" s="7">
        <f>IF(F132="","",IFERROR(VLOOKUP(F132,Lists!$A$4:$E$9,4,FALSE),""))</f>
        <v/>
      </c>
      <c r="H132" s="7">
        <f>IF(F132="","",IFERROR(VLOOKUP(F132,Lists!$A$4:$E$9,5,FALSE),""))</f>
        <v/>
      </c>
      <c r="I132" s="8" t="n"/>
      <c r="J132" s="8" t="n"/>
      <c r="K132" s="6" t="n"/>
      <c r="L132" s="9">
        <f>IF(OR(I132="",J132=""),"",ROUND(MOD(J132-I132,1)*24,2))</f>
        <v/>
      </c>
      <c r="M132" s="9">
        <f>IF(F132="","",IFERROR(VLOOKUP(F132,Lists!$A$4:$E$9,3,FALSE),""))</f>
        <v/>
      </c>
      <c r="N132" s="9">
        <f>IF(OR(L132="",M132=""),"",FLOOR(MAX(0,L132-M132),0.5))</f>
        <v/>
      </c>
      <c r="O132" s="10">
        <f>IF(OR(I132="",G132=""),"",MAX(0,ROUND((MOD(I132-G132+0.5,1)-0.5)*1440,0)))</f>
        <v/>
      </c>
      <c r="P132" s="10">
        <f>IF(OR(J132="",H132=""),"",MAX(0,ROUND((MOD(H132-J132+0.5,1)-0.5)*1440,0)))</f>
        <v/>
      </c>
      <c r="Q132" s="6" t="n"/>
      <c r="R132" s="6" t="n"/>
    </row>
    <row r="133">
      <c r="A133" s="5" t="n"/>
      <c r="B133" s="6" t="n"/>
      <c r="C133" s="6" t="n"/>
      <c r="D133" s="6" t="n"/>
      <c r="E133" s="6" t="n"/>
      <c r="F133" s="6" t="n"/>
      <c r="G133" s="7">
        <f>IF(F133="","",IFERROR(VLOOKUP(F133,Lists!$A$4:$E$9,4,FALSE),""))</f>
        <v/>
      </c>
      <c r="H133" s="7">
        <f>IF(F133="","",IFERROR(VLOOKUP(F133,Lists!$A$4:$E$9,5,FALSE),""))</f>
        <v/>
      </c>
      <c r="I133" s="8" t="n"/>
      <c r="J133" s="8" t="n"/>
      <c r="K133" s="6" t="n"/>
      <c r="L133" s="9">
        <f>IF(OR(I133="",J133=""),"",ROUND(MOD(J133-I133,1)*24,2))</f>
        <v/>
      </c>
      <c r="M133" s="9">
        <f>IF(F133="","",IFERROR(VLOOKUP(F133,Lists!$A$4:$E$9,3,FALSE),""))</f>
        <v/>
      </c>
      <c r="N133" s="9">
        <f>IF(OR(L133="",M133=""),"",FLOOR(MAX(0,L133-M133),0.5))</f>
        <v/>
      </c>
      <c r="O133" s="10">
        <f>IF(OR(I133="",G133=""),"",MAX(0,ROUND((MOD(I133-G133+0.5,1)-0.5)*1440,0)))</f>
        <v/>
      </c>
      <c r="P133" s="10">
        <f>IF(OR(J133="",H133=""),"",MAX(0,ROUND((MOD(H133-J133+0.5,1)-0.5)*1440,0)))</f>
        <v/>
      </c>
      <c r="Q133" s="6" t="n"/>
      <c r="R133" s="6" t="n"/>
    </row>
    <row r="134">
      <c r="A134" s="5" t="n"/>
      <c r="B134" s="6" t="n"/>
      <c r="C134" s="6" t="n"/>
      <c r="D134" s="6" t="n"/>
      <c r="E134" s="6" t="n"/>
      <c r="F134" s="6" t="n"/>
      <c r="G134" s="7">
        <f>IF(F134="","",IFERROR(VLOOKUP(F134,Lists!$A$4:$E$9,4,FALSE),""))</f>
        <v/>
      </c>
      <c r="H134" s="7">
        <f>IF(F134="","",IFERROR(VLOOKUP(F134,Lists!$A$4:$E$9,5,FALSE),""))</f>
        <v/>
      </c>
      <c r="I134" s="8" t="n"/>
      <c r="J134" s="8" t="n"/>
      <c r="K134" s="6" t="n"/>
      <c r="L134" s="9">
        <f>IF(OR(I134="",J134=""),"",ROUND(MOD(J134-I134,1)*24,2))</f>
        <v/>
      </c>
      <c r="M134" s="9">
        <f>IF(F134="","",IFERROR(VLOOKUP(F134,Lists!$A$4:$E$9,3,FALSE),""))</f>
        <v/>
      </c>
      <c r="N134" s="9">
        <f>IF(OR(L134="",M134=""),"",FLOOR(MAX(0,L134-M134),0.5))</f>
        <v/>
      </c>
      <c r="O134" s="10">
        <f>IF(OR(I134="",G134=""),"",MAX(0,ROUND((MOD(I134-G134+0.5,1)-0.5)*1440,0)))</f>
        <v/>
      </c>
      <c r="P134" s="10">
        <f>IF(OR(J134="",H134=""),"",MAX(0,ROUND((MOD(H134-J134+0.5,1)-0.5)*1440,0)))</f>
        <v/>
      </c>
      <c r="Q134" s="6" t="n"/>
      <c r="R134" s="6" t="n"/>
    </row>
    <row r="135">
      <c r="A135" s="5" t="n"/>
      <c r="B135" s="6" t="n"/>
      <c r="C135" s="6" t="n"/>
      <c r="D135" s="6" t="n"/>
      <c r="E135" s="6" t="n"/>
      <c r="F135" s="6" t="n"/>
      <c r="G135" s="7">
        <f>IF(F135="","",IFERROR(VLOOKUP(F135,Lists!$A$4:$E$9,4,FALSE),""))</f>
        <v/>
      </c>
      <c r="H135" s="7">
        <f>IF(F135="","",IFERROR(VLOOKUP(F135,Lists!$A$4:$E$9,5,FALSE),""))</f>
        <v/>
      </c>
      <c r="I135" s="8" t="n"/>
      <c r="J135" s="8" t="n"/>
      <c r="K135" s="6" t="n"/>
      <c r="L135" s="9">
        <f>IF(OR(I135="",J135=""),"",ROUND(MOD(J135-I135,1)*24,2))</f>
        <v/>
      </c>
      <c r="M135" s="9">
        <f>IF(F135="","",IFERROR(VLOOKUP(F135,Lists!$A$4:$E$9,3,FALSE),""))</f>
        <v/>
      </c>
      <c r="N135" s="9">
        <f>IF(OR(L135="",M135=""),"",FLOOR(MAX(0,L135-M135),0.5))</f>
        <v/>
      </c>
      <c r="O135" s="10">
        <f>IF(OR(I135="",G135=""),"",MAX(0,ROUND((MOD(I135-G135+0.5,1)-0.5)*1440,0)))</f>
        <v/>
      </c>
      <c r="P135" s="10">
        <f>IF(OR(J135="",H135=""),"",MAX(0,ROUND((MOD(H135-J135+0.5,1)-0.5)*1440,0)))</f>
        <v/>
      </c>
      <c r="Q135" s="6" t="n"/>
      <c r="R135" s="6" t="n"/>
    </row>
    <row r="136">
      <c r="A136" s="5" t="n"/>
      <c r="B136" s="6" t="n"/>
      <c r="C136" s="6" t="n"/>
      <c r="D136" s="6" t="n"/>
      <c r="E136" s="6" t="n"/>
      <c r="F136" s="6" t="n"/>
      <c r="G136" s="7">
        <f>IF(F136="","",IFERROR(VLOOKUP(F136,Lists!$A$4:$E$9,4,FALSE),""))</f>
        <v/>
      </c>
      <c r="H136" s="7">
        <f>IF(F136="","",IFERROR(VLOOKUP(F136,Lists!$A$4:$E$9,5,FALSE),""))</f>
        <v/>
      </c>
      <c r="I136" s="8" t="n"/>
      <c r="J136" s="8" t="n"/>
      <c r="K136" s="6" t="n"/>
      <c r="L136" s="9">
        <f>IF(OR(I136="",J136=""),"",ROUND(MOD(J136-I136,1)*24,2))</f>
        <v/>
      </c>
      <c r="M136" s="9">
        <f>IF(F136="","",IFERROR(VLOOKUP(F136,Lists!$A$4:$E$9,3,FALSE),""))</f>
        <v/>
      </c>
      <c r="N136" s="9">
        <f>IF(OR(L136="",M136=""),"",FLOOR(MAX(0,L136-M136),0.5))</f>
        <v/>
      </c>
      <c r="O136" s="10">
        <f>IF(OR(I136="",G136=""),"",MAX(0,ROUND((MOD(I136-G136+0.5,1)-0.5)*1440,0)))</f>
        <v/>
      </c>
      <c r="P136" s="10">
        <f>IF(OR(J136="",H136=""),"",MAX(0,ROUND((MOD(H136-J136+0.5,1)-0.5)*1440,0)))</f>
        <v/>
      </c>
      <c r="Q136" s="6" t="n"/>
      <c r="R136" s="6" t="n"/>
    </row>
    <row r="137">
      <c r="A137" s="5" t="n"/>
      <c r="B137" s="6" t="n"/>
      <c r="C137" s="6" t="n"/>
      <c r="D137" s="6" t="n"/>
      <c r="E137" s="6" t="n"/>
      <c r="F137" s="6" t="n"/>
      <c r="G137" s="7">
        <f>IF(F137="","",IFERROR(VLOOKUP(F137,Lists!$A$4:$E$9,4,FALSE),""))</f>
        <v/>
      </c>
      <c r="H137" s="7">
        <f>IF(F137="","",IFERROR(VLOOKUP(F137,Lists!$A$4:$E$9,5,FALSE),""))</f>
        <v/>
      </c>
      <c r="I137" s="8" t="n"/>
      <c r="J137" s="8" t="n"/>
      <c r="K137" s="6" t="n"/>
      <c r="L137" s="9">
        <f>IF(OR(I137="",J137=""),"",ROUND(MOD(J137-I137,1)*24,2))</f>
        <v/>
      </c>
      <c r="M137" s="9">
        <f>IF(F137="","",IFERROR(VLOOKUP(F137,Lists!$A$4:$E$9,3,FALSE),""))</f>
        <v/>
      </c>
      <c r="N137" s="9">
        <f>IF(OR(L137="",M137=""),"",FLOOR(MAX(0,L137-M137),0.5))</f>
        <v/>
      </c>
      <c r="O137" s="10">
        <f>IF(OR(I137="",G137=""),"",MAX(0,ROUND((MOD(I137-G137+0.5,1)-0.5)*1440,0)))</f>
        <v/>
      </c>
      <c r="P137" s="10">
        <f>IF(OR(J137="",H137=""),"",MAX(0,ROUND((MOD(H137-J137+0.5,1)-0.5)*1440,0)))</f>
        <v/>
      </c>
      <c r="Q137" s="6" t="n"/>
      <c r="R137" s="6" t="n"/>
    </row>
    <row r="138">
      <c r="A138" s="5" t="n"/>
      <c r="B138" s="6" t="n"/>
      <c r="C138" s="6" t="n"/>
      <c r="D138" s="6" t="n"/>
      <c r="E138" s="6" t="n"/>
      <c r="F138" s="6" t="n"/>
      <c r="G138" s="7">
        <f>IF(F138="","",IFERROR(VLOOKUP(F138,Lists!$A$4:$E$9,4,FALSE),""))</f>
        <v/>
      </c>
      <c r="H138" s="7">
        <f>IF(F138="","",IFERROR(VLOOKUP(F138,Lists!$A$4:$E$9,5,FALSE),""))</f>
        <v/>
      </c>
      <c r="I138" s="8" t="n"/>
      <c r="J138" s="8" t="n"/>
      <c r="K138" s="6" t="n"/>
      <c r="L138" s="9">
        <f>IF(OR(I138="",J138=""),"",ROUND(MOD(J138-I138,1)*24,2))</f>
        <v/>
      </c>
      <c r="M138" s="9">
        <f>IF(F138="","",IFERROR(VLOOKUP(F138,Lists!$A$4:$E$9,3,FALSE),""))</f>
        <v/>
      </c>
      <c r="N138" s="9">
        <f>IF(OR(L138="",M138=""),"",FLOOR(MAX(0,L138-M138),0.5))</f>
        <v/>
      </c>
      <c r="O138" s="10">
        <f>IF(OR(I138="",G138=""),"",MAX(0,ROUND((MOD(I138-G138+0.5,1)-0.5)*1440,0)))</f>
        <v/>
      </c>
      <c r="P138" s="10">
        <f>IF(OR(J138="",H138=""),"",MAX(0,ROUND((MOD(H138-J138+0.5,1)-0.5)*1440,0)))</f>
        <v/>
      </c>
      <c r="Q138" s="6" t="n"/>
      <c r="R138" s="6" t="n"/>
    </row>
    <row r="139">
      <c r="A139" s="5" t="n"/>
      <c r="B139" s="6" t="n"/>
      <c r="C139" s="6" t="n"/>
      <c r="D139" s="6" t="n"/>
      <c r="E139" s="6" t="n"/>
      <c r="F139" s="6" t="n"/>
      <c r="G139" s="7">
        <f>IF(F139="","",IFERROR(VLOOKUP(F139,Lists!$A$4:$E$9,4,FALSE),""))</f>
        <v/>
      </c>
      <c r="H139" s="7">
        <f>IF(F139="","",IFERROR(VLOOKUP(F139,Lists!$A$4:$E$9,5,FALSE),""))</f>
        <v/>
      </c>
      <c r="I139" s="8" t="n"/>
      <c r="J139" s="8" t="n"/>
      <c r="K139" s="6" t="n"/>
      <c r="L139" s="9">
        <f>IF(OR(I139="",J139=""),"",ROUND(MOD(J139-I139,1)*24,2))</f>
        <v/>
      </c>
      <c r="M139" s="9">
        <f>IF(F139="","",IFERROR(VLOOKUP(F139,Lists!$A$4:$E$9,3,FALSE),""))</f>
        <v/>
      </c>
      <c r="N139" s="9">
        <f>IF(OR(L139="",M139=""),"",FLOOR(MAX(0,L139-M139),0.5))</f>
        <v/>
      </c>
      <c r="O139" s="10">
        <f>IF(OR(I139="",G139=""),"",MAX(0,ROUND((MOD(I139-G139+0.5,1)-0.5)*1440,0)))</f>
        <v/>
      </c>
      <c r="P139" s="10">
        <f>IF(OR(J139="",H139=""),"",MAX(0,ROUND((MOD(H139-J139+0.5,1)-0.5)*1440,0)))</f>
        <v/>
      </c>
      <c r="Q139" s="6" t="n"/>
      <c r="R139" s="6" t="n"/>
    </row>
    <row r="140">
      <c r="A140" s="5" t="n"/>
      <c r="B140" s="6" t="n"/>
      <c r="C140" s="6" t="n"/>
      <c r="D140" s="6" t="n"/>
      <c r="E140" s="6" t="n"/>
      <c r="F140" s="6" t="n"/>
      <c r="G140" s="7">
        <f>IF(F140="","",IFERROR(VLOOKUP(F140,Lists!$A$4:$E$9,4,FALSE),""))</f>
        <v/>
      </c>
      <c r="H140" s="7">
        <f>IF(F140="","",IFERROR(VLOOKUP(F140,Lists!$A$4:$E$9,5,FALSE),""))</f>
        <v/>
      </c>
      <c r="I140" s="8" t="n"/>
      <c r="J140" s="8" t="n"/>
      <c r="K140" s="6" t="n"/>
      <c r="L140" s="9">
        <f>IF(OR(I140="",J140=""),"",ROUND(MOD(J140-I140,1)*24,2))</f>
        <v/>
      </c>
      <c r="M140" s="9">
        <f>IF(F140="","",IFERROR(VLOOKUP(F140,Lists!$A$4:$E$9,3,FALSE),""))</f>
        <v/>
      </c>
      <c r="N140" s="9">
        <f>IF(OR(L140="",M140=""),"",FLOOR(MAX(0,L140-M140),0.5))</f>
        <v/>
      </c>
      <c r="O140" s="10">
        <f>IF(OR(I140="",G140=""),"",MAX(0,ROUND((MOD(I140-G140+0.5,1)-0.5)*1440,0)))</f>
        <v/>
      </c>
      <c r="P140" s="10">
        <f>IF(OR(J140="",H140=""),"",MAX(0,ROUND((MOD(H140-J140+0.5,1)-0.5)*1440,0)))</f>
        <v/>
      </c>
      <c r="Q140" s="6" t="n"/>
      <c r="R140" s="6" t="n"/>
    </row>
    <row r="141">
      <c r="A141" s="5" t="n"/>
      <c r="B141" s="6" t="n"/>
      <c r="C141" s="6" t="n"/>
      <c r="D141" s="6" t="n"/>
      <c r="E141" s="6" t="n"/>
      <c r="F141" s="6" t="n"/>
      <c r="G141" s="7">
        <f>IF(F141="","",IFERROR(VLOOKUP(F141,Lists!$A$4:$E$9,4,FALSE),""))</f>
        <v/>
      </c>
      <c r="H141" s="7">
        <f>IF(F141="","",IFERROR(VLOOKUP(F141,Lists!$A$4:$E$9,5,FALSE),""))</f>
        <v/>
      </c>
      <c r="I141" s="8" t="n"/>
      <c r="J141" s="8" t="n"/>
      <c r="K141" s="6" t="n"/>
      <c r="L141" s="9">
        <f>IF(OR(I141="",J141=""),"",ROUND(MOD(J141-I141,1)*24,2))</f>
        <v/>
      </c>
      <c r="M141" s="9">
        <f>IF(F141="","",IFERROR(VLOOKUP(F141,Lists!$A$4:$E$9,3,FALSE),""))</f>
        <v/>
      </c>
      <c r="N141" s="9">
        <f>IF(OR(L141="",M141=""),"",FLOOR(MAX(0,L141-M141),0.5))</f>
        <v/>
      </c>
      <c r="O141" s="10">
        <f>IF(OR(I141="",G141=""),"",MAX(0,ROUND((MOD(I141-G141+0.5,1)-0.5)*1440,0)))</f>
        <v/>
      </c>
      <c r="P141" s="10">
        <f>IF(OR(J141="",H141=""),"",MAX(0,ROUND((MOD(H141-J141+0.5,1)-0.5)*1440,0)))</f>
        <v/>
      </c>
      <c r="Q141" s="6" t="n"/>
      <c r="R141" s="6" t="n"/>
    </row>
    <row r="142">
      <c r="A142" s="5" t="n"/>
      <c r="B142" s="6" t="n"/>
      <c r="C142" s="6" t="n"/>
      <c r="D142" s="6" t="n"/>
      <c r="E142" s="6" t="n"/>
      <c r="F142" s="6" t="n"/>
      <c r="G142" s="7">
        <f>IF(F142="","",IFERROR(VLOOKUP(F142,Lists!$A$4:$E$9,4,FALSE),""))</f>
        <v/>
      </c>
      <c r="H142" s="7">
        <f>IF(F142="","",IFERROR(VLOOKUP(F142,Lists!$A$4:$E$9,5,FALSE),""))</f>
        <v/>
      </c>
      <c r="I142" s="8" t="n"/>
      <c r="J142" s="8" t="n"/>
      <c r="K142" s="6" t="n"/>
      <c r="L142" s="9">
        <f>IF(OR(I142="",J142=""),"",ROUND(MOD(J142-I142,1)*24,2))</f>
        <v/>
      </c>
      <c r="M142" s="9">
        <f>IF(F142="","",IFERROR(VLOOKUP(F142,Lists!$A$4:$E$9,3,FALSE),""))</f>
        <v/>
      </c>
      <c r="N142" s="9">
        <f>IF(OR(L142="",M142=""),"",FLOOR(MAX(0,L142-M142),0.5))</f>
        <v/>
      </c>
      <c r="O142" s="10">
        <f>IF(OR(I142="",G142=""),"",MAX(0,ROUND((MOD(I142-G142+0.5,1)-0.5)*1440,0)))</f>
        <v/>
      </c>
      <c r="P142" s="10">
        <f>IF(OR(J142="",H142=""),"",MAX(0,ROUND((MOD(H142-J142+0.5,1)-0.5)*1440,0)))</f>
        <v/>
      </c>
      <c r="Q142" s="6" t="n"/>
      <c r="R142" s="6" t="n"/>
    </row>
    <row r="143">
      <c r="A143" s="5" t="n"/>
      <c r="B143" s="6" t="n"/>
      <c r="C143" s="6" t="n"/>
      <c r="D143" s="6" t="n"/>
      <c r="E143" s="6" t="n"/>
      <c r="F143" s="6" t="n"/>
      <c r="G143" s="7">
        <f>IF(F143="","",IFERROR(VLOOKUP(F143,Lists!$A$4:$E$9,4,FALSE),""))</f>
        <v/>
      </c>
      <c r="H143" s="7">
        <f>IF(F143="","",IFERROR(VLOOKUP(F143,Lists!$A$4:$E$9,5,FALSE),""))</f>
        <v/>
      </c>
      <c r="I143" s="8" t="n"/>
      <c r="J143" s="8" t="n"/>
      <c r="K143" s="6" t="n"/>
      <c r="L143" s="9">
        <f>IF(OR(I143="",J143=""),"",ROUND(MOD(J143-I143,1)*24,2))</f>
        <v/>
      </c>
      <c r="M143" s="9">
        <f>IF(F143="","",IFERROR(VLOOKUP(F143,Lists!$A$4:$E$9,3,FALSE),""))</f>
        <v/>
      </c>
      <c r="N143" s="9">
        <f>IF(OR(L143="",M143=""),"",FLOOR(MAX(0,L143-M143),0.5))</f>
        <v/>
      </c>
      <c r="O143" s="10">
        <f>IF(OR(I143="",G143=""),"",MAX(0,ROUND((MOD(I143-G143+0.5,1)-0.5)*1440,0)))</f>
        <v/>
      </c>
      <c r="P143" s="10">
        <f>IF(OR(J143="",H143=""),"",MAX(0,ROUND((MOD(H143-J143+0.5,1)-0.5)*1440,0)))</f>
        <v/>
      </c>
      <c r="Q143" s="6" t="n"/>
      <c r="R143" s="6" t="n"/>
    </row>
    <row r="144">
      <c r="A144" s="5" t="n"/>
      <c r="B144" s="6" t="n"/>
      <c r="C144" s="6" t="n"/>
      <c r="D144" s="6" t="n"/>
      <c r="E144" s="6" t="n"/>
      <c r="F144" s="6" t="n"/>
      <c r="G144" s="7">
        <f>IF(F144="","",IFERROR(VLOOKUP(F144,Lists!$A$4:$E$9,4,FALSE),""))</f>
        <v/>
      </c>
      <c r="H144" s="7">
        <f>IF(F144="","",IFERROR(VLOOKUP(F144,Lists!$A$4:$E$9,5,FALSE),""))</f>
        <v/>
      </c>
      <c r="I144" s="8" t="n"/>
      <c r="J144" s="8" t="n"/>
      <c r="K144" s="6" t="n"/>
      <c r="L144" s="9">
        <f>IF(OR(I144="",J144=""),"",ROUND(MOD(J144-I144,1)*24,2))</f>
        <v/>
      </c>
      <c r="M144" s="9">
        <f>IF(F144="","",IFERROR(VLOOKUP(F144,Lists!$A$4:$E$9,3,FALSE),""))</f>
        <v/>
      </c>
      <c r="N144" s="9">
        <f>IF(OR(L144="",M144=""),"",FLOOR(MAX(0,L144-M144),0.5))</f>
        <v/>
      </c>
      <c r="O144" s="10">
        <f>IF(OR(I144="",G144=""),"",MAX(0,ROUND((MOD(I144-G144+0.5,1)-0.5)*1440,0)))</f>
        <v/>
      </c>
      <c r="P144" s="10">
        <f>IF(OR(J144="",H144=""),"",MAX(0,ROUND((MOD(H144-J144+0.5,1)-0.5)*1440,0)))</f>
        <v/>
      </c>
      <c r="Q144" s="6" t="n"/>
      <c r="R144" s="6" t="n"/>
    </row>
    <row r="145">
      <c r="A145" s="5" t="n"/>
      <c r="B145" s="6" t="n"/>
      <c r="C145" s="6" t="n"/>
      <c r="D145" s="6" t="n"/>
      <c r="E145" s="6" t="n"/>
      <c r="F145" s="6" t="n"/>
      <c r="G145" s="7">
        <f>IF(F145="","",IFERROR(VLOOKUP(F145,Lists!$A$4:$E$9,4,FALSE),""))</f>
        <v/>
      </c>
      <c r="H145" s="7">
        <f>IF(F145="","",IFERROR(VLOOKUP(F145,Lists!$A$4:$E$9,5,FALSE),""))</f>
        <v/>
      </c>
      <c r="I145" s="8" t="n"/>
      <c r="J145" s="8" t="n"/>
      <c r="K145" s="6" t="n"/>
      <c r="L145" s="9">
        <f>IF(OR(I145="",J145=""),"",ROUND(MOD(J145-I145,1)*24,2))</f>
        <v/>
      </c>
      <c r="M145" s="9">
        <f>IF(F145="","",IFERROR(VLOOKUP(F145,Lists!$A$4:$E$9,3,FALSE),""))</f>
        <v/>
      </c>
      <c r="N145" s="9">
        <f>IF(OR(L145="",M145=""),"",FLOOR(MAX(0,L145-M145),0.5))</f>
        <v/>
      </c>
      <c r="O145" s="10">
        <f>IF(OR(I145="",G145=""),"",MAX(0,ROUND((MOD(I145-G145+0.5,1)-0.5)*1440,0)))</f>
        <v/>
      </c>
      <c r="P145" s="10">
        <f>IF(OR(J145="",H145=""),"",MAX(0,ROUND((MOD(H145-J145+0.5,1)-0.5)*1440,0)))</f>
        <v/>
      </c>
      <c r="Q145" s="6" t="n"/>
      <c r="R145" s="6" t="n"/>
    </row>
    <row r="146">
      <c r="A146" s="5" t="n"/>
      <c r="B146" s="6" t="n"/>
      <c r="C146" s="6" t="n"/>
      <c r="D146" s="6" t="n"/>
      <c r="E146" s="6" t="n"/>
      <c r="F146" s="6" t="n"/>
      <c r="G146" s="7">
        <f>IF(F146="","",IFERROR(VLOOKUP(F146,Lists!$A$4:$E$9,4,FALSE),""))</f>
        <v/>
      </c>
      <c r="H146" s="7">
        <f>IF(F146="","",IFERROR(VLOOKUP(F146,Lists!$A$4:$E$9,5,FALSE),""))</f>
        <v/>
      </c>
      <c r="I146" s="8" t="n"/>
      <c r="J146" s="8" t="n"/>
      <c r="K146" s="6" t="n"/>
      <c r="L146" s="9">
        <f>IF(OR(I146="",J146=""),"",ROUND(MOD(J146-I146,1)*24,2))</f>
        <v/>
      </c>
      <c r="M146" s="9">
        <f>IF(F146="","",IFERROR(VLOOKUP(F146,Lists!$A$4:$E$9,3,FALSE),""))</f>
        <v/>
      </c>
      <c r="N146" s="9">
        <f>IF(OR(L146="",M146=""),"",FLOOR(MAX(0,L146-M146),0.5))</f>
        <v/>
      </c>
      <c r="O146" s="10">
        <f>IF(OR(I146="",G146=""),"",MAX(0,ROUND((MOD(I146-G146+0.5,1)-0.5)*1440,0)))</f>
        <v/>
      </c>
      <c r="P146" s="10">
        <f>IF(OR(J146="",H146=""),"",MAX(0,ROUND((MOD(H146-J146+0.5,1)-0.5)*1440,0)))</f>
        <v/>
      </c>
      <c r="Q146" s="6" t="n"/>
      <c r="R146" s="6" t="n"/>
    </row>
    <row r="147">
      <c r="A147" s="5" t="n"/>
      <c r="B147" s="6" t="n"/>
      <c r="C147" s="6" t="n"/>
      <c r="D147" s="6" t="n"/>
      <c r="E147" s="6" t="n"/>
      <c r="F147" s="6" t="n"/>
      <c r="G147" s="7">
        <f>IF(F147="","",IFERROR(VLOOKUP(F147,Lists!$A$4:$E$9,4,FALSE),""))</f>
        <v/>
      </c>
      <c r="H147" s="7">
        <f>IF(F147="","",IFERROR(VLOOKUP(F147,Lists!$A$4:$E$9,5,FALSE),""))</f>
        <v/>
      </c>
      <c r="I147" s="8" t="n"/>
      <c r="J147" s="8" t="n"/>
      <c r="K147" s="6" t="n"/>
      <c r="L147" s="9">
        <f>IF(OR(I147="",J147=""),"",ROUND(MOD(J147-I147,1)*24,2))</f>
        <v/>
      </c>
      <c r="M147" s="9">
        <f>IF(F147="","",IFERROR(VLOOKUP(F147,Lists!$A$4:$E$9,3,FALSE),""))</f>
        <v/>
      </c>
      <c r="N147" s="9">
        <f>IF(OR(L147="",M147=""),"",FLOOR(MAX(0,L147-M147),0.5))</f>
        <v/>
      </c>
      <c r="O147" s="10">
        <f>IF(OR(I147="",G147=""),"",MAX(0,ROUND((MOD(I147-G147+0.5,1)-0.5)*1440,0)))</f>
        <v/>
      </c>
      <c r="P147" s="10">
        <f>IF(OR(J147="",H147=""),"",MAX(0,ROUND((MOD(H147-J147+0.5,1)-0.5)*1440,0)))</f>
        <v/>
      </c>
      <c r="Q147" s="6" t="n"/>
      <c r="R147" s="6" t="n"/>
    </row>
    <row r="148">
      <c r="A148" s="5" t="n"/>
      <c r="B148" s="6" t="n"/>
      <c r="C148" s="6" t="n"/>
      <c r="D148" s="6" t="n"/>
      <c r="E148" s="6" t="n"/>
      <c r="F148" s="6" t="n"/>
      <c r="G148" s="7">
        <f>IF(F148="","",IFERROR(VLOOKUP(F148,Lists!$A$4:$E$9,4,FALSE),""))</f>
        <v/>
      </c>
      <c r="H148" s="7">
        <f>IF(F148="","",IFERROR(VLOOKUP(F148,Lists!$A$4:$E$9,5,FALSE),""))</f>
        <v/>
      </c>
      <c r="I148" s="8" t="n"/>
      <c r="J148" s="8" t="n"/>
      <c r="K148" s="6" t="n"/>
      <c r="L148" s="9">
        <f>IF(OR(I148="",J148=""),"",ROUND(MOD(J148-I148,1)*24,2))</f>
        <v/>
      </c>
      <c r="M148" s="9">
        <f>IF(F148="","",IFERROR(VLOOKUP(F148,Lists!$A$4:$E$9,3,FALSE),""))</f>
        <v/>
      </c>
      <c r="N148" s="9">
        <f>IF(OR(L148="",M148=""),"",FLOOR(MAX(0,L148-M148),0.5))</f>
        <v/>
      </c>
      <c r="O148" s="10">
        <f>IF(OR(I148="",G148=""),"",MAX(0,ROUND((MOD(I148-G148+0.5,1)-0.5)*1440,0)))</f>
        <v/>
      </c>
      <c r="P148" s="10">
        <f>IF(OR(J148="",H148=""),"",MAX(0,ROUND((MOD(H148-J148+0.5,1)-0.5)*1440,0)))</f>
        <v/>
      </c>
      <c r="Q148" s="6" t="n"/>
      <c r="R148" s="6" t="n"/>
    </row>
    <row r="149">
      <c r="A149" s="5" t="n"/>
      <c r="B149" s="6" t="n"/>
      <c r="C149" s="6" t="n"/>
      <c r="D149" s="6" t="n"/>
      <c r="E149" s="6" t="n"/>
      <c r="F149" s="6" t="n"/>
      <c r="G149" s="7">
        <f>IF(F149="","",IFERROR(VLOOKUP(F149,Lists!$A$4:$E$9,4,FALSE),""))</f>
        <v/>
      </c>
      <c r="H149" s="7">
        <f>IF(F149="","",IFERROR(VLOOKUP(F149,Lists!$A$4:$E$9,5,FALSE),""))</f>
        <v/>
      </c>
      <c r="I149" s="8" t="n"/>
      <c r="J149" s="8" t="n"/>
      <c r="K149" s="6" t="n"/>
      <c r="L149" s="9">
        <f>IF(OR(I149="",J149=""),"",ROUND(MOD(J149-I149,1)*24,2))</f>
        <v/>
      </c>
      <c r="M149" s="9">
        <f>IF(F149="","",IFERROR(VLOOKUP(F149,Lists!$A$4:$E$9,3,FALSE),""))</f>
        <v/>
      </c>
      <c r="N149" s="9">
        <f>IF(OR(L149="",M149=""),"",FLOOR(MAX(0,L149-M149),0.5))</f>
        <v/>
      </c>
      <c r="O149" s="10">
        <f>IF(OR(I149="",G149=""),"",MAX(0,ROUND((MOD(I149-G149+0.5,1)-0.5)*1440,0)))</f>
        <v/>
      </c>
      <c r="P149" s="10">
        <f>IF(OR(J149="",H149=""),"",MAX(0,ROUND((MOD(H149-J149+0.5,1)-0.5)*1440,0)))</f>
        <v/>
      </c>
      <c r="Q149" s="6" t="n"/>
      <c r="R149" s="6" t="n"/>
    </row>
    <row r="150">
      <c r="A150" s="5" t="n"/>
      <c r="B150" s="6" t="n"/>
      <c r="C150" s="6" t="n"/>
      <c r="D150" s="6" t="n"/>
      <c r="E150" s="6" t="n"/>
      <c r="F150" s="6" t="n"/>
      <c r="G150" s="7">
        <f>IF(F150="","",IFERROR(VLOOKUP(F150,Lists!$A$4:$E$9,4,FALSE),""))</f>
        <v/>
      </c>
      <c r="H150" s="7">
        <f>IF(F150="","",IFERROR(VLOOKUP(F150,Lists!$A$4:$E$9,5,FALSE),""))</f>
        <v/>
      </c>
      <c r="I150" s="8" t="n"/>
      <c r="J150" s="8" t="n"/>
      <c r="K150" s="6" t="n"/>
      <c r="L150" s="9">
        <f>IF(OR(I150="",J150=""),"",ROUND(MOD(J150-I150,1)*24,2))</f>
        <v/>
      </c>
      <c r="M150" s="9">
        <f>IF(F150="","",IFERROR(VLOOKUP(F150,Lists!$A$4:$E$9,3,FALSE),""))</f>
        <v/>
      </c>
      <c r="N150" s="9">
        <f>IF(OR(L150="",M150=""),"",FLOOR(MAX(0,L150-M150),0.5))</f>
        <v/>
      </c>
      <c r="O150" s="10">
        <f>IF(OR(I150="",G150=""),"",MAX(0,ROUND((MOD(I150-G150+0.5,1)-0.5)*1440,0)))</f>
        <v/>
      </c>
      <c r="P150" s="10">
        <f>IF(OR(J150="",H150=""),"",MAX(0,ROUND((MOD(H150-J150+0.5,1)-0.5)*1440,0)))</f>
        <v/>
      </c>
      <c r="Q150" s="6" t="n"/>
      <c r="R150" s="6" t="n"/>
    </row>
    <row r="151">
      <c r="A151" s="5" t="n"/>
      <c r="B151" s="6" t="n"/>
      <c r="C151" s="6" t="n"/>
      <c r="D151" s="6" t="n"/>
      <c r="E151" s="6" t="n"/>
      <c r="F151" s="6" t="n"/>
      <c r="G151" s="7">
        <f>IF(F151="","",IFERROR(VLOOKUP(F151,Lists!$A$4:$E$9,4,FALSE),""))</f>
        <v/>
      </c>
      <c r="H151" s="7">
        <f>IF(F151="","",IFERROR(VLOOKUP(F151,Lists!$A$4:$E$9,5,FALSE),""))</f>
        <v/>
      </c>
      <c r="I151" s="8" t="n"/>
      <c r="J151" s="8" t="n"/>
      <c r="K151" s="6" t="n"/>
      <c r="L151" s="9">
        <f>IF(OR(I151="",J151=""),"",ROUND(MOD(J151-I151,1)*24,2))</f>
        <v/>
      </c>
      <c r="M151" s="9">
        <f>IF(F151="","",IFERROR(VLOOKUP(F151,Lists!$A$4:$E$9,3,FALSE),""))</f>
        <v/>
      </c>
      <c r="N151" s="9">
        <f>IF(OR(L151="",M151=""),"",FLOOR(MAX(0,L151-M151),0.5))</f>
        <v/>
      </c>
      <c r="O151" s="10">
        <f>IF(OR(I151="",G151=""),"",MAX(0,ROUND((MOD(I151-G151+0.5,1)-0.5)*1440,0)))</f>
        <v/>
      </c>
      <c r="P151" s="10">
        <f>IF(OR(J151="",H151=""),"",MAX(0,ROUND((MOD(H151-J151+0.5,1)-0.5)*1440,0)))</f>
        <v/>
      </c>
      <c r="Q151" s="6" t="n"/>
      <c r="R151" s="6" t="n"/>
    </row>
    <row r="152">
      <c r="A152" s="5" t="n"/>
      <c r="B152" s="6" t="n"/>
      <c r="C152" s="6" t="n"/>
      <c r="D152" s="6" t="n"/>
      <c r="E152" s="6" t="n"/>
      <c r="F152" s="6" t="n"/>
      <c r="G152" s="7">
        <f>IF(F152="","",IFERROR(VLOOKUP(F152,Lists!$A$4:$E$9,4,FALSE),""))</f>
        <v/>
      </c>
      <c r="H152" s="7">
        <f>IF(F152="","",IFERROR(VLOOKUP(F152,Lists!$A$4:$E$9,5,FALSE),""))</f>
        <v/>
      </c>
      <c r="I152" s="8" t="n"/>
      <c r="J152" s="8" t="n"/>
      <c r="K152" s="6" t="n"/>
      <c r="L152" s="9">
        <f>IF(OR(I152="",J152=""),"",ROUND(MOD(J152-I152,1)*24,2))</f>
        <v/>
      </c>
      <c r="M152" s="9">
        <f>IF(F152="","",IFERROR(VLOOKUP(F152,Lists!$A$4:$E$9,3,FALSE),""))</f>
        <v/>
      </c>
      <c r="N152" s="9">
        <f>IF(OR(L152="",M152=""),"",FLOOR(MAX(0,L152-M152),0.5))</f>
        <v/>
      </c>
      <c r="O152" s="10">
        <f>IF(OR(I152="",G152=""),"",MAX(0,ROUND((MOD(I152-G152+0.5,1)-0.5)*1440,0)))</f>
        <v/>
      </c>
      <c r="P152" s="10">
        <f>IF(OR(J152="",H152=""),"",MAX(0,ROUND((MOD(H152-J152+0.5,1)-0.5)*1440,0)))</f>
        <v/>
      </c>
      <c r="Q152" s="6" t="n"/>
      <c r="R152" s="6" t="n"/>
    </row>
    <row r="153">
      <c r="A153" s="5" t="n"/>
      <c r="B153" s="6" t="n"/>
      <c r="C153" s="6" t="n"/>
      <c r="D153" s="6" t="n"/>
      <c r="E153" s="6" t="n"/>
      <c r="F153" s="6" t="n"/>
      <c r="G153" s="7">
        <f>IF(F153="","",IFERROR(VLOOKUP(F153,Lists!$A$4:$E$9,4,FALSE),""))</f>
        <v/>
      </c>
      <c r="H153" s="7">
        <f>IF(F153="","",IFERROR(VLOOKUP(F153,Lists!$A$4:$E$9,5,FALSE),""))</f>
        <v/>
      </c>
      <c r="I153" s="8" t="n"/>
      <c r="J153" s="8" t="n"/>
      <c r="K153" s="6" t="n"/>
      <c r="L153" s="9">
        <f>IF(OR(I153="",J153=""),"",ROUND(MOD(J153-I153,1)*24,2))</f>
        <v/>
      </c>
      <c r="M153" s="9">
        <f>IF(F153="","",IFERROR(VLOOKUP(F153,Lists!$A$4:$E$9,3,FALSE),""))</f>
        <v/>
      </c>
      <c r="N153" s="9">
        <f>IF(OR(L153="",M153=""),"",FLOOR(MAX(0,L153-M153),0.5))</f>
        <v/>
      </c>
      <c r="O153" s="10">
        <f>IF(OR(I153="",G153=""),"",MAX(0,ROUND((MOD(I153-G153+0.5,1)-0.5)*1440,0)))</f>
        <v/>
      </c>
      <c r="P153" s="10">
        <f>IF(OR(J153="",H153=""),"",MAX(0,ROUND((MOD(H153-J153+0.5,1)-0.5)*1440,0)))</f>
        <v/>
      </c>
      <c r="Q153" s="6" t="n"/>
      <c r="R153" s="6" t="n"/>
    </row>
    <row r="154">
      <c r="A154" s="5" t="n"/>
      <c r="B154" s="6" t="n"/>
      <c r="C154" s="6" t="n"/>
      <c r="D154" s="6" t="n"/>
      <c r="E154" s="6" t="n"/>
      <c r="F154" s="6" t="n"/>
      <c r="G154" s="7">
        <f>IF(F154="","",IFERROR(VLOOKUP(F154,Lists!$A$4:$E$9,4,FALSE),""))</f>
        <v/>
      </c>
      <c r="H154" s="7">
        <f>IF(F154="","",IFERROR(VLOOKUP(F154,Lists!$A$4:$E$9,5,FALSE),""))</f>
        <v/>
      </c>
      <c r="I154" s="8" t="n"/>
      <c r="J154" s="8" t="n"/>
      <c r="K154" s="6" t="n"/>
      <c r="L154" s="9">
        <f>IF(OR(I154="",J154=""),"",ROUND(MOD(J154-I154,1)*24,2))</f>
        <v/>
      </c>
      <c r="M154" s="9">
        <f>IF(F154="","",IFERROR(VLOOKUP(F154,Lists!$A$4:$E$9,3,FALSE),""))</f>
        <v/>
      </c>
      <c r="N154" s="9">
        <f>IF(OR(L154="",M154=""),"",FLOOR(MAX(0,L154-M154),0.5))</f>
        <v/>
      </c>
      <c r="O154" s="10">
        <f>IF(OR(I154="",G154=""),"",MAX(0,ROUND((MOD(I154-G154+0.5,1)-0.5)*1440,0)))</f>
        <v/>
      </c>
      <c r="P154" s="10">
        <f>IF(OR(J154="",H154=""),"",MAX(0,ROUND((MOD(H154-J154+0.5,1)-0.5)*1440,0)))</f>
        <v/>
      </c>
      <c r="Q154" s="6" t="n"/>
      <c r="R154" s="6" t="n"/>
    </row>
    <row r="155">
      <c r="A155" s="5" t="n"/>
      <c r="B155" s="6" t="n"/>
      <c r="C155" s="6" t="n"/>
      <c r="D155" s="6" t="n"/>
      <c r="E155" s="6" t="n"/>
      <c r="F155" s="6" t="n"/>
      <c r="G155" s="7">
        <f>IF(F155="","",IFERROR(VLOOKUP(F155,Lists!$A$4:$E$9,4,FALSE),""))</f>
        <v/>
      </c>
      <c r="H155" s="7">
        <f>IF(F155="","",IFERROR(VLOOKUP(F155,Lists!$A$4:$E$9,5,FALSE),""))</f>
        <v/>
      </c>
      <c r="I155" s="8" t="n"/>
      <c r="J155" s="8" t="n"/>
      <c r="K155" s="6" t="n"/>
      <c r="L155" s="9">
        <f>IF(OR(I155="",J155=""),"",ROUND(MOD(J155-I155,1)*24,2))</f>
        <v/>
      </c>
      <c r="M155" s="9">
        <f>IF(F155="","",IFERROR(VLOOKUP(F155,Lists!$A$4:$E$9,3,FALSE),""))</f>
        <v/>
      </c>
      <c r="N155" s="9">
        <f>IF(OR(L155="",M155=""),"",FLOOR(MAX(0,L155-M155),0.5))</f>
        <v/>
      </c>
      <c r="O155" s="10">
        <f>IF(OR(I155="",G155=""),"",MAX(0,ROUND((MOD(I155-G155+0.5,1)-0.5)*1440,0)))</f>
        <v/>
      </c>
      <c r="P155" s="10">
        <f>IF(OR(J155="",H155=""),"",MAX(0,ROUND((MOD(H155-J155+0.5,1)-0.5)*1440,0)))</f>
        <v/>
      </c>
      <c r="Q155" s="6" t="n"/>
      <c r="R155" s="6" t="n"/>
    </row>
    <row r="156">
      <c r="A156" s="5" t="n"/>
      <c r="B156" s="6" t="n"/>
      <c r="C156" s="6" t="n"/>
      <c r="D156" s="6" t="n"/>
      <c r="E156" s="6" t="n"/>
      <c r="F156" s="6" t="n"/>
      <c r="G156" s="7">
        <f>IF(F156="","",IFERROR(VLOOKUP(F156,Lists!$A$4:$E$9,4,FALSE),""))</f>
        <v/>
      </c>
      <c r="H156" s="7">
        <f>IF(F156="","",IFERROR(VLOOKUP(F156,Lists!$A$4:$E$9,5,FALSE),""))</f>
        <v/>
      </c>
      <c r="I156" s="8" t="n"/>
      <c r="J156" s="8" t="n"/>
      <c r="K156" s="6" t="n"/>
      <c r="L156" s="9">
        <f>IF(OR(I156="",J156=""),"",ROUND(MOD(J156-I156,1)*24,2))</f>
        <v/>
      </c>
      <c r="M156" s="9">
        <f>IF(F156="","",IFERROR(VLOOKUP(F156,Lists!$A$4:$E$9,3,FALSE),""))</f>
        <v/>
      </c>
      <c r="N156" s="9">
        <f>IF(OR(L156="",M156=""),"",FLOOR(MAX(0,L156-M156),0.5))</f>
        <v/>
      </c>
      <c r="O156" s="10">
        <f>IF(OR(I156="",G156=""),"",MAX(0,ROUND((MOD(I156-G156+0.5,1)-0.5)*1440,0)))</f>
        <v/>
      </c>
      <c r="P156" s="10">
        <f>IF(OR(J156="",H156=""),"",MAX(0,ROUND((MOD(H156-J156+0.5,1)-0.5)*1440,0)))</f>
        <v/>
      </c>
      <c r="Q156" s="6" t="n"/>
      <c r="R156" s="6" t="n"/>
    </row>
    <row r="157">
      <c r="A157" s="5" t="n"/>
      <c r="B157" s="6" t="n"/>
      <c r="C157" s="6" t="n"/>
      <c r="D157" s="6" t="n"/>
      <c r="E157" s="6" t="n"/>
      <c r="F157" s="6" t="n"/>
      <c r="G157" s="7">
        <f>IF(F157="","",IFERROR(VLOOKUP(F157,Lists!$A$4:$E$9,4,FALSE),""))</f>
        <v/>
      </c>
      <c r="H157" s="7">
        <f>IF(F157="","",IFERROR(VLOOKUP(F157,Lists!$A$4:$E$9,5,FALSE),""))</f>
        <v/>
      </c>
      <c r="I157" s="8" t="n"/>
      <c r="J157" s="8" t="n"/>
      <c r="K157" s="6" t="n"/>
      <c r="L157" s="9">
        <f>IF(OR(I157="",J157=""),"",ROUND(MOD(J157-I157,1)*24,2))</f>
        <v/>
      </c>
      <c r="M157" s="9">
        <f>IF(F157="","",IFERROR(VLOOKUP(F157,Lists!$A$4:$E$9,3,FALSE),""))</f>
        <v/>
      </c>
      <c r="N157" s="9">
        <f>IF(OR(L157="",M157=""),"",FLOOR(MAX(0,L157-M157),0.5))</f>
        <v/>
      </c>
      <c r="O157" s="10">
        <f>IF(OR(I157="",G157=""),"",MAX(0,ROUND((MOD(I157-G157+0.5,1)-0.5)*1440,0)))</f>
        <v/>
      </c>
      <c r="P157" s="10">
        <f>IF(OR(J157="",H157=""),"",MAX(0,ROUND((MOD(H157-J157+0.5,1)-0.5)*1440,0)))</f>
        <v/>
      </c>
      <c r="Q157" s="6" t="n"/>
      <c r="R157" s="6" t="n"/>
    </row>
    <row r="158">
      <c r="A158" s="5" t="n"/>
      <c r="B158" s="6" t="n"/>
      <c r="C158" s="6" t="n"/>
      <c r="D158" s="6" t="n"/>
      <c r="E158" s="6" t="n"/>
      <c r="F158" s="6" t="n"/>
      <c r="G158" s="7">
        <f>IF(F158="","",IFERROR(VLOOKUP(F158,Lists!$A$4:$E$9,4,FALSE),""))</f>
        <v/>
      </c>
      <c r="H158" s="7">
        <f>IF(F158="","",IFERROR(VLOOKUP(F158,Lists!$A$4:$E$9,5,FALSE),""))</f>
        <v/>
      </c>
      <c r="I158" s="8" t="n"/>
      <c r="J158" s="8" t="n"/>
      <c r="K158" s="6" t="n"/>
      <c r="L158" s="9">
        <f>IF(OR(I158="",J158=""),"",ROUND(MOD(J158-I158,1)*24,2))</f>
        <v/>
      </c>
      <c r="M158" s="9">
        <f>IF(F158="","",IFERROR(VLOOKUP(F158,Lists!$A$4:$E$9,3,FALSE),""))</f>
        <v/>
      </c>
      <c r="N158" s="9">
        <f>IF(OR(L158="",M158=""),"",FLOOR(MAX(0,L158-M158),0.5))</f>
        <v/>
      </c>
      <c r="O158" s="10">
        <f>IF(OR(I158="",G158=""),"",MAX(0,ROUND((MOD(I158-G158+0.5,1)-0.5)*1440,0)))</f>
        <v/>
      </c>
      <c r="P158" s="10">
        <f>IF(OR(J158="",H158=""),"",MAX(0,ROUND((MOD(H158-J158+0.5,1)-0.5)*1440,0)))</f>
        <v/>
      </c>
      <c r="Q158" s="6" t="n"/>
      <c r="R158" s="6" t="n"/>
    </row>
    <row r="159">
      <c r="A159" s="5" t="n"/>
      <c r="B159" s="6" t="n"/>
      <c r="C159" s="6" t="n"/>
      <c r="D159" s="6" t="n"/>
      <c r="E159" s="6" t="n"/>
      <c r="F159" s="6" t="n"/>
      <c r="G159" s="7">
        <f>IF(F159="","",IFERROR(VLOOKUP(F159,Lists!$A$4:$E$9,4,FALSE),""))</f>
        <v/>
      </c>
      <c r="H159" s="7">
        <f>IF(F159="","",IFERROR(VLOOKUP(F159,Lists!$A$4:$E$9,5,FALSE),""))</f>
        <v/>
      </c>
      <c r="I159" s="8" t="n"/>
      <c r="J159" s="8" t="n"/>
      <c r="K159" s="6" t="n"/>
      <c r="L159" s="9">
        <f>IF(OR(I159="",J159=""),"",ROUND(MOD(J159-I159,1)*24,2))</f>
        <v/>
      </c>
      <c r="M159" s="9">
        <f>IF(F159="","",IFERROR(VLOOKUP(F159,Lists!$A$4:$E$9,3,FALSE),""))</f>
        <v/>
      </c>
      <c r="N159" s="9">
        <f>IF(OR(L159="",M159=""),"",FLOOR(MAX(0,L159-M159),0.5))</f>
        <v/>
      </c>
      <c r="O159" s="10">
        <f>IF(OR(I159="",G159=""),"",MAX(0,ROUND((MOD(I159-G159+0.5,1)-0.5)*1440,0)))</f>
        <v/>
      </c>
      <c r="P159" s="10">
        <f>IF(OR(J159="",H159=""),"",MAX(0,ROUND((MOD(H159-J159+0.5,1)-0.5)*1440,0)))</f>
        <v/>
      </c>
      <c r="Q159" s="6" t="n"/>
      <c r="R159" s="6" t="n"/>
    </row>
    <row r="160">
      <c r="A160" s="5" t="n"/>
      <c r="B160" s="6" t="n"/>
      <c r="C160" s="6" t="n"/>
      <c r="D160" s="6" t="n"/>
      <c r="E160" s="6" t="n"/>
      <c r="F160" s="6" t="n"/>
      <c r="G160" s="7">
        <f>IF(F160="","",IFERROR(VLOOKUP(F160,Lists!$A$4:$E$9,4,FALSE),""))</f>
        <v/>
      </c>
      <c r="H160" s="7">
        <f>IF(F160="","",IFERROR(VLOOKUP(F160,Lists!$A$4:$E$9,5,FALSE),""))</f>
        <v/>
      </c>
      <c r="I160" s="8" t="n"/>
      <c r="J160" s="8" t="n"/>
      <c r="K160" s="6" t="n"/>
      <c r="L160" s="9">
        <f>IF(OR(I160="",J160=""),"",ROUND(MOD(J160-I160,1)*24,2))</f>
        <v/>
      </c>
      <c r="M160" s="9">
        <f>IF(F160="","",IFERROR(VLOOKUP(F160,Lists!$A$4:$E$9,3,FALSE),""))</f>
        <v/>
      </c>
      <c r="N160" s="9">
        <f>IF(OR(L160="",M160=""),"",FLOOR(MAX(0,L160-M160),0.5))</f>
        <v/>
      </c>
      <c r="O160" s="10">
        <f>IF(OR(I160="",G160=""),"",MAX(0,ROUND((MOD(I160-G160+0.5,1)-0.5)*1440,0)))</f>
        <v/>
      </c>
      <c r="P160" s="10">
        <f>IF(OR(J160="",H160=""),"",MAX(0,ROUND((MOD(H160-J160+0.5,1)-0.5)*1440,0)))</f>
        <v/>
      </c>
      <c r="Q160" s="6" t="n"/>
      <c r="R160" s="6" t="n"/>
    </row>
    <row r="161">
      <c r="A161" s="5" t="n"/>
      <c r="B161" s="6" t="n"/>
      <c r="C161" s="6" t="n"/>
      <c r="D161" s="6" t="n"/>
      <c r="E161" s="6" t="n"/>
      <c r="F161" s="6" t="n"/>
      <c r="G161" s="7">
        <f>IF(F161="","",IFERROR(VLOOKUP(F161,Lists!$A$4:$E$9,4,FALSE),""))</f>
        <v/>
      </c>
      <c r="H161" s="7">
        <f>IF(F161="","",IFERROR(VLOOKUP(F161,Lists!$A$4:$E$9,5,FALSE),""))</f>
        <v/>
      </c>
      <c r="I161" s="8" t="n"/>
      <c r="J161" s="8" t="n"/>
      <c r="K161" s="6" t="n"/>
      <c r="L161" s="9">
        <f>IF(OR(I161="",J161=""),"",ROUND(MOD(J161-I161,1)*24,2))</f>
        <v/>
      </c>
      <c r="M161" s="9">
        <f>IF(F161="","",IFERROR(VLOOKUP(F161,Lists!$A$4:$E$9,3,FALSE),""))</f>
        <v/>
      </c>
      <c r="N161" s="9">
        <f>IF(OR(L161="",M161=""),"",FLOOR(MAX(0,L161-M161),0.5))</f>
        <v/>
      </c>
      <c r="O161" s="10">
        <f>IF(OR(I161="",G161=""),"",MAX(0,ROUND((MOD(I161-G161+0.5,1)-0.5)*1440,0)))</f>
        <v/>
      </c>
      <c r="P161" s="10">
        <f>IF(OR(J161="",H161=""),"",MAX(0,ROUND((MOD(H161-J161+0.5,1)-0.5)*1440,0)))</f>
        <v/>
      </c>
      <c r="Q161" s="6" t="n"/>
      <c r="R161" s="6" t="n"/>
    </row>
    <row r="162">
      <c r="A162" s="5" t="n"/>
      <c r="B162" s="6" t="n"/>
      <c r="C162" s="6" t="n"/>
      <c r="D162" s="6" t="n"/>
      <c r="E162" s="6" t="n"/>
      <c r="F162" s="6" t="n"/>
      <c r="G162" s="7">
        <f>IF(F162="","",IFERROR(VLOOKUP(F162,Lists!$A$4:$E$9,4,FALSE),""))</f>
        <v/>
      </c>
      <c r="H162" s="7">
        <f>IF(F162="","",IFERROR(VLOOKUP(F162,Lists!$A$4:$E$9,5,FALSE),""))</f>
        <v/>
      </c>
      <c r="I162" s="8" t="n"/>
      <c r="J162" s="8" t="n"/>
      <c r="K162" s="6" t="n"/>
      <c r="L162" s="9">
        <f>IF(OR(I162="",J162=""),"",ROUND(MOD(J162-I162,1)*24,2))</f>
        <v/>
      </c>
      <c r="M162" s="9">
        <f>IF(F162="","",IFERROR(VLOOKUP(F162,Lists!$A$4:$E$9,3,FALSE),""))</f>
        <v/>
      </c>
      <c r="N162" s="9">
        <f>IF(OR(L162="",M162=""),"",FLOOR(MAX(0,L162-M162),0.5))</f>
        <v/>
      </c>
      <c r="O162" s="10">
        <f>IF(OR(I162="",G162=""),"",MAX(0,ROUND((MOD(I162-G162+0.5,1)-0.5)*1440,0)))</f>
        <v/>
      </c>
      <c r="P162" s="10">
        <f>IF(OR(J162="",H162=""),"",MAX(0,ROUND((MOD(H162-J162+0.5,1)-0.5)*1440,0)))</f>
        <v/>
      </c>
      <c r="Q162" s="6" t="n"/>
      <c r="R162" s="6" t="n"/>
    </row>
    <row r="163">
      <c r="A163" s="5" t="n"/>
      <c r="B163" s="6" t="n"/>
      <c r="C163" s="6" t="n"/>
      <c r="D163" s="6" t="n"/>
      <c r="E163" s="6" t="n"/>
      <c r="F163" s="6" t="n"/>
      <c r="G163" s="7">
        <f>IF(F163="","",IFERROR(VLOOKUP(F163,Lists!$A$4:$E$9,4,FALSE),""))</f>
        <v/>
      </c>
      <c r="H163" s="7">
        <f>IF(F163="","",IFERROR(VLOOKUP(F163,Lists!$A$4:$E$9,5,FALSE),""))</f>
        <v/>
      </c>
      <c r="I163" s="8" t="n"/>
      <c r="J163" s="8" t="n"/>
      <c r="K163" s="6" t="n"/>
      <c r="L163" s="9">
        <f>IF(OR(I163="",J163=""),"",ROUND(MOD(J163-I163,1)*24,2))</f>
        <v/>
      </c>
      <c r="M163" s="9">
        <f>IF(F163="","",IFERROR(VLOOKUP(F163,Lists!$A$4:$E$9,3,FALSE),""))</f>
        <v/>
      </c>
      <c r="N163" s="9">
        <f>IF(OR(L163="",M163=""),"",FLOOR(MAX(0,L163-M163),0.5))</f>
        <v/>
      </c>
      <c r="O163" s="10">
        <f>IF(OR(I163="",G163=""),"",MAX(0,ROUND((MOD(I163-G163+0.5,1)-0.5)*1440,0)))</f>
        <v/>
      </c>
      <c r="P163" s="10">
        <f>IF(OR(J163="",H163=""),"",MAX(0,ROUND((MOD(H163-J163+0.5,1)-0.5)*1440,0)))</f>
        <v/>
      </c>
      <c r="Q163" s="6" t="n"/>
      <c r="R163" s="6" t="n"/>
    </row>
    <row r="164">
      <c r="A164" s="5" t="n"/>
      <c r="B164" s="6" t="n"/>
      <c r="C164" s="6" t="n"/>
      <c r="D164" s="6" t="n"/>
      <c r="E164" s="6" t="n"/>
      <c r="F164" s="6" t="n"/>
      <c r="G164" s="7">
        <f>IF(F164="","",IFERROR(VLOOKUP(F164,Lists!$A$4:$E$9,4,FALSE),""))</f>
        <v/>
      </c>
      <c r="H164" s="7">
        <f>IF(F164="","",IFERROR(VLOOKUP(F164,Lists!$A$4:$E$9,5,FALSE),""))</f>
        <v/>
      </c>
      <c r="I164" s="8" t="n"/>
      <c r="J164" s="8" t="n"/>
      <c r="K164" s="6" t="n"/>
      <c r="L164" s="9">
        <f>IF(OR(I164="",J164=""),"",ROUND(MOD(J164-I164,1)*24,2))</f>
        <v/>
      </c>
      <c r="M164" s="9">
        <f>IF(F164="","",IFERROR(VLOOKUP(F164,Lists!$A$4:$E$9,3,FALSE),""))</f>
        <v/>
      </c>
      <c r="N164" s="9">
        <f>IF(OR(L164="",M164=""),"",FLOOR(MAX(0,L164-M164),0.5))</f>
        <v/>
      </c>
      <c r="O164" s="10">
        <f>IF(OR(I164="",G164=""),"",MAX(0,ROUND((MOD(I164-G164+0.5,1)-0.5)*1440,0)))</f>
        <v/>
      </c>
      <c r="P164" s="10">
        <f>IF(OR(J164="",H164=""),"",MAX(0,ROUND((MOD(H164-J164+0.5,1)-0.5)*1440,0)))</f>
        <v/>
      </c>
      <c r="Q164" s="6" t="n"/>
      <c r="R164" s="6" t="n"/>
    </row>
    <row r="165">
      <c r="A165" s="5" t="n"/>
      <c r="B165" s="6" t="n"/>
      <c r="C165" s="6" t="n"/>
      <c r="D165" s="6" t="n"/>
      <c r="E165" s="6" t="n"/>
      <c r="F165" s="6" t="n"/>
      <c r="G165" s="7">
        <f>IF(F165="","",IFERROR(VLOOKUP(F165,Lists!$A$4:$E$9,4,FALSE),""))</f>
        <v/>
      </c>
      <c r="H165" s="7">
        <f>IF(F165="","",IFERROR(VLOOKUP(F165,Lists!$A$4:$E$9,5,FALSE),""))</f>
        <v/>
      </c>
      <c r="I165" s="8" t="n"/>
      <c r="J165" s="8" t="n"/>
      <c r="K165" s="6" t="n"/>
      <c r="L165" s="9">
        <f>IF(OR(I165="",J165=""),"",ROUND(MOD(J165-I165,1)*24,2))</f>
        <v/>
      </c>
      <c r="M165" s="9">
        <f>IF(F165="","",IFERROR(VLOOKUP(F165,Lists!$A$4:$E$9,3,FALSE),""))</f>
        <v/>
      </c>
      <c r="N165" s="9">
        <f>IF(OR(L165="",M165=""),"",FLOOR(MAX(0,L165-M165),0.5))</f>
        <v/>
      </c>
      <c r="O165" s="10">
        <f>IF(OR(I165="",G165=""),"",MAX(0,ROUND((MOD(I165-G165+0.5,1)-0.5)*1440,0)))</f>
        <v/>
      </c>
      <c r="P165" s="10">
        <f>IF(OR(J165="",H165=""),"",MAX(0,ROUND((MOD(H165-J165+0.5,1)-0.5)*1440,0)))</f>
        <v/>
      </c>
      <c r="Q165" s="6" t="n"/>
      <c r="R165" s="6" t="n"/>
    </row>
    <row r="166">
      <c r="A166" s="5" t="n"/>
      <c r="B166" s="6" t="n"/>
      <c r="C166" s="6" t="n"/>
      <c r="D166" s="6" t="n"/>
      <c r="E166" s="6" t="n"/>
      <c r="F166" s="6" t="n"/>
      <c r="G166" s="7">
        <f>IF(F166="","",IFERROR(VLOOKUP(F166,Lists!$A$4:$E$9,4,FALSE),""))</f>
        <v/>
      </c>
      <c r="H166" s="7">
        <f>IF(F166="","",IFERROR(VLOOKUP(F166,Lists!$A$4:$E$9,5,FALSE),""))</f>
        <v/>
      </c>
      <c r="I166" s="8" t="n"/>
      <c r="J166" s="8" t="n"/>
      <c r="K166" s="6" t="n"/>
      <c r="L166" s="9">
        <f>IF(OR(I166="",J166=""),"",ROUND(MOD(J166-I166,1)*24,2))</f>
        <v/>
      </c>
      <c r="M166" s="9">
        <f>IF(F166="","",IFERROR(VLOOKUP(F166,Lists!$A$4:$E$9,3,FALSE),""))</f>
        <v/>
      </c>
      <c r="N166" s="9">
        <f>IF(OR(L166="",M166=""),"",FLOOR(MAX(0,L166-M166),0.5))</f>
        <v/>
      </c>
      <c r="O166" s="10">
        <f>IF(OR(I166="",G166=""),"",MAX(0,ROUND((MOD(I166-G166+0.5,1)-0.5)*1440,0)))</f>
        <v/>
      </c>
      <c r="P166" s="10">
        <f>IF(OR(J166="",H166=""),"",MAX(0,ROUND((MOD(H166-J166+0.5,1)-0.5)*1440,0)))</f>
        <v/>
      </c>
      <c r="Q166" s="6" t="n"/>
      <c r="R166" s="6" t="n"/>
    </row>
    <row r="167">
      <c r="A167" s="5" t="n"/>
      <c r="B167" s="6" t="n"/>
      <c r="C167" s="6" t="n"/>
      <c r="D167" s="6" t="n"/>
      <c r="E167" s="6" t="n"/>
      <c r="F167" s="6" t="n"/>
      <c r="G167" s="7">
        <f>IF(F167="","",IFERROR(VLOOKUP(F167,Lists!$A$4:$E$9,4,FALSE),""))</f>
        <v/>
      </c>
      <c r="H167" s="7">
        <f>IF(F167="","",IFERROR(VLOOKUP(F167,Lists!$A$4:$E$9,5,FALSE),""))</f>
        <v/>
      </c>
      <c r="I167" s="8" t="n"/>
      <c r="J167" s="8" t="n"/>
      <c r="K167" s="6" t="n"/>
      <c r="L167" s="9">
        <f>IF(OR(I167="",J167=""),"",ROUND(MOD(J167-I167,1)*24,2))</f>
        <v/>
      </c>
      <c r="M167" s="9">
        <f>IF(F167="","",IFERROR(VLOOKUP(F167,Lists!$A$4:$E$9,3,FALSE),""))</f>
        <v/>
      </c>
      <c r="N167" s="9">
        <f>IF(OR(L167="",M167=""),"",FLOOR(MAX(0,L167-M167),0.5))</f>
        <v/>
      </c>
      <c r="O167" s="10">
        <f>IF(OR(I167="",G167=""),"",MAX(0,ROUND((MOD(I167-G167+0.5,1)-0.5)*1440,0)))</f>
        <v/>
      </c>
      <c r="P167" s="10">
        <f>IF(OR(J167="",H167=""),"",MAX(0,ROUND((MOD(H167-J167+0.5,1)-0.5)*1440,0)))</f>
        <v/>
      </c>
      <c r="Q167" s="6" t="n"/>
      <c r="R167" s="6" t="n"/>
    </row>
    <row r="168">
      <c r="A168" s="5" t="n"/>
      <c r="B168" s="6" t="n"/>
      <c r="C168" s="6" t="n"/>
      <c r="D168" s="6" t="n"/>
      <c r="E168" s="6" t="n"/>
      <c r="F168" s="6" t="n"/>
      <c r="G168" s="7">
        <f>IF(F168="","",IFERROR(VLOOKUP(F168,Lists!$A$4:$E$9,4,FALSE),""))</f>
        <v/>
      </c>
      <c r="H168" s="7">
        <f>IF(F168="","",IFERROR(VLOOKUP(F168,Lists!$A$4:$E$9,5,FALSE),""))</f>
        <v/>
      </c>
      <c r="I168" s="8" t="n"/>
      <c r="J168" s="8" t="n"/>
      <c r="K168" s="6" t="n"/>
      <c r="L168" s="9">
        <f>IF(OR(I168="",J168=""),"",ROUND(MOD(J168-I168,1)*24,2))</f>
        <v/>
      </c>
      <c r="M168" s="9">
        <f>IF(F168="","",IFERROR(VLOOKUP(F168,Lists!$A$4:$E$9,3,FALSE),""))</f>
        <v/>
      </c>
      <c r="N168" s="9">
        <f>IF(OR(L168="",M168=""),"",FLOOR(MAX(0,L168-M168),0.5))</f>
        <v/>
      </c>
      <c r="O168" s="10">
        <f>IF(OR(I168="",G168=""),"",MAX(0,ROUND((MOD(I168-G168+0.5,1)-0.5)*1440,0)))</f>
        <v/>
      </c>
      <c r="P168" s="10">
        <f>IF(OR(J168="",H168=""),"",MAX(0,ROUND((MOD(H168-J168+0.5,1)-0.5)*1440,0)))</f>
        <v/>
      </c>
      <c r="Q168" s="6" t="n"/>
      <c r="R168" s="6" t="n"/>
    </row>
    <row r="169">
      <c r="A169" s="5" t="n"/>
      <c r="B169" s="6" t="n"/>
      <c r="C169" s="6" t="n"/>
      <c r="D169" s="6" t="n"/>
      <c r="E169" s="6" t="n"/>
      <c r="F169" s="6" t="n"/>
      <c r="G169" s="7">
        <f>IF(F169="","",IFERROR(VLOOKUP(F169,Lists!$A$4:$E$9,4,FALSE),""))</f>
        <v/>
      </c>
      <c r="H169" s="7">
        <f>IF(F169="","",IFERROR(VLOOKUP(F169,Lists!$A$4:$E$9,5,FALSE),""))</f>
        <v/>
      </c>
      <c r="I169" s="8" t="n"/>
      <c r="J169" s="8" t="n"/>
      <c r="K169" s="6" t="n"/>
      <c r="L169" s="9">
        <f>IF(OR(I169="",J169=""),"",ROUND(MOD(J169-I169,1)*24,2))</f>
        <v/>
      </c>
      <c r="M169" s="9">
        <f>IF(F169="","",IFERROR(VLOOKUP(F169,Lists!$A$4:$E$9,3,FALSE),""))</f>
        <v/>
      </c>
      <c r="N169" s="9">
        <f>IF(OR(L169="",M169=""),"",FLOOR(MAX(0,L169-M169),0.5))</f>
        <v/>
      </c>
      <c r="O169" s="10">
        <f>IF(OR(I169="",G169=""),"",MAX(0,ROUND((MOD(I169-G169+0.5,1)-0.5)*1440,0)))</f>
        <v/>
      </c>
      <c r="P169" s="10">
        <f>IF(OR(J169="",H169=""),"",MAX(0,ROUND((MOD(H169-J169+0.5,1)-0.5)*1440,0)))</f>
        <v/>
      </c>
      <c r="Q169" s="6" t="n"/>
      <c r="R169" s="6" t="n"/>
    </row>
    <row r="170">
      <c r="A170" s="5" t="n"/>
      <c r="B170" s="6" t="n"/>
      <c r="C170" s="6" t="n"/>
      <c r="D170" s="6" t="n"/>
      <c r="E170" s="6" t="n"/>
      <c r="F170" s="6" t="n"/>
      <c r="G170" s="7">
        <f>IF(F170="","",IFERROR(VLOOKUP(F170,Lists!$A$4:$E$9,4,FALSE),""))</f>
        <v/>
      </c>
      <c r="H170" s="7">
        <f>IF(F170="","",IFERROR(VLOOKUP(F170,Lists!$A$4:$E$9,5,FALSE),""))</f>
        <v/>
      </c>
      <c r="I170" s="8" t="n"/>
      <c r="J170" s="8" t="n"/>
      <c r="K170" s="6" t="n"/>
      <c r="L170" s="9">
        <f>IF(OR(I170="",J170=""),"",ROUND(MOD(J170-I170,1)*24,2))</f>
        <v/>
      </c>
      <c r="M170" s="9">
        <f>IF(F170="","",IFERROR(VLOOKUP(F170,Lists!$A$4:$E$9,3,FALSE),""))</f>
        <v/>
      </c>
      <c r="N170" s="9">
        <f>IF(OR(L170="",M170=""),"",FLOOR(MAX(0,L170-M170),0.5))</f>
        <v/>
      </c>
      <c r="O170" s="10">
        <f>IF(OR(I170="",G170=""),"",MAX(0,ROUND((MOD(I170-G170+0.5,1)-0.5)*1440,0)))</f>
        <v/>
      </c>
      <c r="P170" s="10">
        <f>IF(OR(J170="",H170=""),"",MAX(0,ROUND((MOD(H170-J170+0.5,1)-0.5)*1440,0)))</f>
        <v/>
      </c>
      <c r="Q170" s="6" t="n"/>
      <c r="R170" s="6" t="n"/>
    </row>
    <row r="171">
      <c r="A171" s="5" t="n"/>
      <c r="B171" s="6" t="n"/>
      <c r="C171" s="6" t="n"/>
      <c r="D171" s="6" t="n"/>
      <c r="E171" s="6" t="n"/>
      <c r="F171" s="6" t="n"/>
      <c r="G171" s="7">
        <f>IF(F171="","",IFERROR(VLOOKUP(F171,Lists!$A$4:$E$9,4,FALSE),""))</f>
        <v/>
      </c>
      <c r="H171" s="7">
        <f>IF(F171="","",IFERROR(VLOOKUP(F171,Lists!$A$4:$E$9,5,FALSE),""))</f>
        <v/>
      </c>
      <c r="I171" s="8" t="n"/>
      <c r="J171" s="8" t="n"/>
      <c r="K171" s="6" t="n"/>
      <c r="L171" s="9">
        <f>IF(OR(I171="",J171=""),"",ROUND(MOD(J171-I171,1)*24,2))</f>
        <v/>
      </c>
      <c r="M171" s="9">
        <f>IF(F171="","",IFERROR(VLOOKUP(F171,Lists!$A$4:$E$9,3,FALSE),""))</f>
        <v/>
      </c>
      <c r="N171" s="9">
        <f>IF(OR(L171="",M171=""),"",FLOOR(MAX(0,L171-M171),0.5))</f>
        <v/>
      </c>
      <c r="O171" s="10">
        <f>IF(OR(I171="",G171=""),"",MAX(0,ROUND((MOD(I171-G171+0.5,1)-0.5)*1440,0)))</f>
        <v/>
      </c>
      <c r="P171" s="10">
        <f>IF(OR(J171="",H171=""),"",MAX(0,ROUND((MOD(H171-J171+0.5,1)-0.5)*1440,0)))</f>
        <v/>
      </c>
      <c r="Q171" s="6" t="n"/>
      <c r="R171" s="6" t="n"/>
    </row>
    <row r="172">
      <c r="A172" s="5" t="n"/>
      <c r="B172" s="6" t="n"/>
      <c r="C172" s="6" t="n"/>
      <c r="D172" s="6" t="n"/>
      <c r="E172" s="6" t="n"/>
      <c r="F172" s="6" t="n"/>
      <c r="G172" s="7">
        <f>IF(F172="","",IFERROR(VLOOKUP(F172,Lists!$A$4:$E$9,4,FALSE),""))</f>
        <v/>
      </c>
      <c r="H172" s="7">
        <f>IF(F172="","",IFERROR(VLOOKUP(F172,Lists!$A$4:$E$9,5,FALSE),""))</f>
        <v/>
      </c>
      <c r="I172" s="8" t="n"/>
      <c r="J172" s="8" t="n"/>
      <c r="K172" s="6" t="n"/>
      <c r="L172" s="9">
        <f>IF(OR(I172="",J172=""),"",ROUND(MOD(J172-I172,1)*24,2))</f>
        <v/>
      </c>
      <c r="M172" s="9">
        <f>IF(F172="","",IFERROR(VLOOKUP(F172,Lists!$A$4:$E$9,3,FALSE),""))</f>
        <v/>
      </c>
      <c r="N172" s="9">
        <f>IF(OR(L172="",M172=""),"",FLOOR(MAX(0,L172-M172),0.5))</f>
        <v/>
      </c>
      <c r="O172" s="10">
        <f>IF(OR(I172="",G172=""),"",MAX(0,ROUND((MOD(I172-G172+0.5,1)-0.5)*1440,0)))</f>
        <v/>
      </c>
      <c r="P172" s="10">
        <f>IF(OR(J172="",H172=""),"",MAX(0,ROUND((MOD(H172-J172+0.5,1)-0.5)*1440,0)))</f>
        <v/>
      </c>
      <c r="Q172" s="6" t="n"/>
      <c r="R172" s="6" t="n"/>
    </row>
    <row r="173">
      <c r="A173" s="5" t="n"/>
      <c r="B173" s="6" t="n"/>
      <c r="C173" s="6" t="n"/>
      <c r="D173" s="6" t="n"/>
      <c r="E173" s="6" t="n"/>
      <c r="F173" s="6" t="n"/>
      <c r="G173" s="7">
        <f>IF(F173="","",IFERROR(VLOOKUP(F173,Lists!$A$4:$E$9,4,FALSE),""))</f>
        <v/>
      </c>
      <c r="H173" s="7">
        <f>IF(F173="","",IFERROR(VLOOKUP(F173,Lists!$A$4:$E$9,5,FALSE),""))</f>
        <v/>
      </c>
      <c r="I173" s="8" t="n"/>
      <c r="J173" s="8" t="n"/>
      <c r="K173" s="6" t="n"/>
      <c r="L173" s="9">
        <f>IF(OR(I173="",J173=""),"",ROUND(MOD(J173-I173,1)*24,2))</f>
        <v/>
      </c>
      <c r="M173" s="9">
        <f>IF(F173="","",IFERROR(VLOOKUP(F173,Lists!$A$4:$E$9,3,FALSE),""))</f>
        <v/>
      </c>
      <c r="N173" s="9">
        <f>IF(OR(L173="",M173=""),"",FLOOR(MAX(0,L173-M173),0.5))</f>
        <v/>
      </c>
      <c r="O173" s="10">
        <f>IF(OR(I173="",G173=""),"",MAX(0,ROUND((MOD(I173-G173+0.5,1)-0.5)*1440,0)))</f>
        <v/>
      </c>
      <c r="P173" s="10">
        <f>IF(OR(J173="",H173=""),"",MAX(0,ROUND((MOD(H173-J173+0.5,1)-0.5)*1440,0)))</f>
        <v/>
      </c>
      <c r="Q173" s="6" t="n"/>
      <c r="R173" s="6" t="n"/>
    </row>
    <row r="174">
      <c r="A174" s="5" t="n"/>
      <c r="B174" s="6" t="n"/>
      <c r="C174" s="6" t="n"/>
      <c r="D174" s="6" t="n"/>
      <c r="E174" s="6" t="n"/>
      <c r="F174" s="6" t="n"/>
      <c r="G174" s="7">
        <f>IF(F174="","",IFERROR(VLOOKUP(F174,Lists!$A$4:$E$9,4,FALSE),""))</f>
        <v/>
      </c>
      <c r="H174" s="7">
        <f>IF(F174="","",IFERROR(VLOOKUP(F174,Lists!$A$4:$E$9,5,FALSE),""))</f>
        <v/>
      </c>
      <c r="I174" s="8" t="n"/>
      <c r="J174" s="8" t="n"/>
      <c r="K174" s="6" t="n"/>
      <c r="L174" s="9">
        <f>IF(OR(I174="",J174=""),"",ROUND(MOD(J174-I174,1)*24,2))</f>
        <v/>
      </c>
      <c r="M174" s="9">
        <f>IF(F174="","",IFERROR(VLOOKUP(F174,Lists!$A$4:$E$9,3,FALSE),""))</f>
        <v/>
      </c>
      <c r="N174" s="9">
        <f>IF(OR(L174="",M174=""),"",FLOOR(MAX(0,L174-M174),0.5))</f>
        <v/>
      </c>
      <c r="O174" s="10">
        <f>IF(OR(I174="",G174=""),"",MAX(0,ROUND((MOD(I174-G174+0.5,1)-0.5)*1440,0)))</f>
        <v/>
      </c>
      <c r="P174" s="10">
        <f>IF(OR(J174="",H174=""),"",MAX(0,ROUND((MOD(H174-J174+0.5,1)-0.5)*1440,0)))</f>
        <v/>
      </c>
      <c r="Q174" s="6" t="n"/>
      <c r="R174" s="6" t="n"/>
    </row>
    <row r="175">
      <c r="A175" s="5" t="n"/>
      <c r="B175" s="6" t="n"/>
      <c r="C175" s="6" t="n"/>
      <c r="D175" s="6" t="n"/>
      <c r="E175" s="6" t="n"/>
      <c r="F175" s="6" t="n"/>
      <c r="G175" s="7">
        <f>IF(F175="","",IFERROR(VLOOKUP(F175,Lists!$A$4:$E$9,4,FALSE),""))</f>
        <v/>
      </c>
      <c r="H175" s="7">
        <f>IF(F175="","",IFERROR(VLOOKUP(F175,Lists!$A$4:$E$9,5,FALSE),""))</f>
        <v/>
      </c>
      <c r="I175" s="8" t="n"/>
      <c r="J175" s="8" t="n"/>
      <c r="K175" s="6" t="n"/>
      <c r="L175" s="9">
        <f>IF(OR(I175="",J175=""),"",ROUND(MOD(J175-I175,1)*24,2))</f>
        <v/>
      </c>
      <c r="M175" s="9">
        <f>IF(F175="","",IFERROR(VLOOKUP(F175,Lists!$A$4:$E$9,3,FALSE),""))</f>
        <v/>
      </c>
      <c r="N175" s="9">
        <f>IF(OR(L175="",M175=""),"",FLOOR(MAX(0,L175-M175),0.5))</f>
        <v/>
      </c>
      <c r="O175" s="10">
        <f>IF(OR(I175="",G175=""),"",MAX(0,ROUND((MOD(I175-G175+0.5,1)-0.5)*1440,0)))</f>
        <v/>
      </c>
      <c r="P175" s="10">
        <f>IF(OR(J175="",H175=""),"",MAX(0,ROUND((MOD(H175-J175+0.5,1)-0.5)*1440,0)))</f>
        <v/>
      </c>
      <c r="Q175" s="6" t="n"/>
      <c r="R175" s="6" t="n"/>
    </row>
    <row r="176">
      <c r="A176" s="5" t="n"/>
      <c r="B176" s="6" t="n"/>
      <c r="C176" s="6" t="n"/>
      <c r="D176" s="6" t="n"/>
      <c r="E176" s="6" t="n"/>
      <c r="F176" s="6" t="n"/>
      <c r="G176" s="7">
        <f>IF(F176="","",IFERROR(VLOOKUP(F176,Lists!$A$4:$E$9,4,FALSE),""))</f>
        <v/>
      </c>
      <c r="H176" s="7">
        <f>IF(F176="","",IFERROR(VLOOKUP(F176,Lists!$A$4:$E$9,5,FALSE),""))</f>
        <v/>
      </c>
      <c r="I176" s="8" t="n"/>
      <c r="J176" s="8" t="n"/>
      <c r="K176" s="6" t="n"/>
      <c r="L176" s="9">
        <f>IF(OR(I176="",J176=""),"",ROUND(MOD(J176-I176,1)*24,2))</f>
        <v/>
      </c>
      <c r="M176" s="9">
        <f>IF(F176="","",IFERROR(VLOOKUP(F176,Lists!$A$4:$E$9,3,FALSE),""))</f>
        <v/>
      </c>
      <c r="N176" s="9">
        <f>IF(OR(L176="",M176=""),"",FLOOR(MAX(0,L176-M176),0.5))</f>
        <v/>
      </c>
      <c r="O176" s="10">
        <f>IF(OR(I176="",G176=""),"",MAX(0,ROUND((MOD(I176-G176+0.5,1)-0.5)*1440,0)))</f>
        <v/>
      </c>
      <c r="P176" s="10">
        <f>IF(OR(J176="",H176=""),"",MAX(0,ROUND((MOD(H176-J176+0.5,1)-0.5)*1440,0)))</f>
        <v/>
      </c>
      <c r="Q176" s="6" t="n"/>
      <c r="R176" s="6" t="n"/>
    </row>
    <row r="177">
      <c r="A177" s="5" t="n"/>
      <c r="B177" s="6" t="n"/>
      <c r="C177" s="6" t="n"/>
      <c r="D177" s="6" t="n"/>
      <c r="E177" s="6" t="n"/>
      <c r="F177" s="6" t="n"/>
      <c r="G177" s="7">
        <f>IF(F177="","",IFERROR(VLOOKUP(F177,Lists!$A$4:$E$9,4,FALSE),""))</f>
        <v/>
      </c>
      <c r="H177" s="7">
        <f>IF(F177="","",IFERROR(VLOOKUP(F177,Lists!$A$4:$E$9,5,FALSE),""))</f>
        <v/>
      </c>
      <c r="I177" s="8" t="n"/>
      <c r="J177" s="8" t="n"/>
      <c r="K177" s="6" t="n"/>
      <c r="L177" s="9">
        <f>IF(OR(I177="",J177=""),"",ROUND(MOD(J177-I177,1)*24,2))</f>
        <v/>
      </c>
      <c r="M177" s="9">
        <f>IF(F177="","",IFERROR(VLOOKUP(F177,Lists!$A$4:$E$9,3,FALSE),""))</f>
        <v/>
      </c>
      <c r="N177" s="9">
        <f>IF(OR(L177="",M177=""),"",FLOOR(MAX(0,L177-M177),0.5))</f>
        <v/>
      </c>
      <c r="O177" s="10">
        <f>IF(OR(I177="",G177=""),"",MAX(0,ROUND((MOD(I177-G177+0.5,1)-0.5)*1440,0)))</f>
        <v/>
      </c>
      <c r="P177" s="10">
        <f>IF(OR(J177="",H177=""),"",MAX(0,ROUND((MOD(H177-J177+0.5,1)-0.5)*1440,0)))</f>
        <v/>
      </c>
      <c r="Q177" s="6" t="n"/>
      <c r="R177" s="6" t="n"/>
    </row>
    <row r="178">
      <c r="A178" s="5" t="n"/>
      <c r="B178" s="6" t="n"/>
      <c r="C178" s="6" t="n"/>
      <c r="D178" s="6" t="n"/>
      <c r="E178" s="6" t="n"/>
      <c r="F178" s="6" t="n"/>
      <c r="G178" s="7">
        <f>IF(F178="","",IFERROR(VLOOKUP(F178,Lists!$A$4:$E$9,4,FALSE),""))</f>
        <v/>
      </c>
      <c r="H178" s="7">
        <f>IF(F178="","",IFERROR(VLOOKUP(F178,Lists!$A$4:$E$9,5,FALSE),""))</f>
        <v/>
      </c>
      <c r="I178" s="8" t="n"/>
      <c r="J178" s="8" t="n"/>
      <c r="K178" s="6" t="n"/>
      <c r="L178" s="9">
        <f>IF(OR(I178="",J178=""),"",ROUND(MOD(J178-I178,1)*24,2))</f>
        <v/>
      </c>
      <c r="M178" s="9">
        <f>IF(F178="","",IFERROR(VLOOKUP(F178,Lists!$A$4:$E$9,3,FALSE),""))</f>
        <v/>
      </c>
      <c r="N178" s="9">
        <f>IF(OR(L178="",M178=""),"",FLOOR(MAX(0,L178-M178),0.5))</f>
        <v/>
      </c>
      <c r="O178" s="10">
        <f>IF(OR(I178="",G178=""),"",MAX(0,ROUND((MOD(I178-G178+0.5,1)-0.5)*1440,0)))</f>
        <v/>
      </c>
      <c r="P178" s="10">
        <f>IF(OR(J178="",H178=""),"",MAX(0,ROUND((MOD(H178-J178+0.5,1)-0.5)*1440,0)))</f>
        <v/>
      </c>
      <c r="Q178" s="6" t="n"/>
      <c r="R178" s="6" t="n"/>
    </row>
    <row r="179">
      <c r="A179" s="5" t="n"/>
      <c r="B179" s="6" t="n"/>
      <c r="C179" s="6" t="n"/>
      <c r="D179" s="6" t="n"/>
      <c r="E179" s="6" t="n"/>
      <c r="F179" s="6" t="n"/>
      <c r="G179" s="7">
        <f>IF(F179="","",IFERROR(VLOOKUP(F179,Lists!$A$4:$E$9,4,FALSE),""))</f>
        <v/>
      </c>
      <c r="H179" s="7">
        <f>IF(F179="","",IFERROR(VLOOKUP(F179,Lists!$A$4:$E$9,5,FALSE),""))</f>
        <v/>
      </c>
      <c r="I179" s="8" t="n"/>
      <c r="J179" s="8" t="n"/>
      <c r="K179" s="6" t="n"/>
      <c r="L179" s="9">
        <f>IF(OR(I179="",J179=""),"",ROUND(MOD(J179-I179,1)*24,2))</f>
        <v/>
      </c>
      <c r="M179" s="9">
        <f>IF(F179="","",IFERROR(VLOOKUP(F179,Lists!$A$4:$E$9,3,FALSE),""))</f>
        <v/>
      </c>
      <c r="N179" s="9">
        <f>IF(OR(L179="",M179=""),"",FLOOR(MAX(0,L179-M179),0.5))</f>
        <v/>
      </c>
      <c r="O179" s="10">
        <f>IF(OR(I179="",G179=""),"",MAX(0,ROUND((MOD(I179-G179+0.5,1)-0.5)*1440,0)))</f>
        <v/>
      </c>
      <c r="P179" s="10">
        <f>IF(OR(J179="",H179=""),"",MAX(0,ROUND((MOD(H179-J179+0.5,1)-0.5)*1440,0)))</f>
        <v/>
      </c>
      <c r="Q179" s="6" t="n"/>
      <c r="R179" s="6" t="n"/>
    </row>
    <row r="180">
      <c r="A180" s="5" t="n"/>
      <c r="B180" s="6" t="n"/>
      <c r="C180" s="6" t="n"/>
      <c r="D180" s="6" t="n"/>
      <c r="E180" s="6" t="n"/>
      <c r="F180" s="6" t="n"/>
      <c r="G180" s="7">
        <f>IF(F180="","",IFERROR(VLOOKUP(F180,Lists!$A$4:$E$9,4,FALSE),""))</f>
        <v/>
      </c>
      <c r="H180" s="7">
        <f>IF(F180="","",IFERROR(VLOOKUP(F180,Lists!$A$4:$E$9,5,FALSE),""))</f>
        <v/>
      </c>
      <c r="I180" s="8" t="n"/>
      <c r="J180" s="8" t="n"/>
      <c r="K180" s="6" t="n"/>
      <c r="L180" s="9">
        <f>IF(OR(I180="",J180=""),"",ROUND(MOD(J180-I180,1)*24,2))</f>
        <v/>
      </c>
      <c r="M180" s="9">
        <f>IF(F180="","",IFERROR(VLOOKUP(F180,Lists!$A$4:$E$9,3,FALSE),""))</f>
        <v/>
      </c>
      <c r="N180" s="9">
        <f>IF(OR(L180="",M180=""),"",FLOOR(MAX(0,L180-M180),0.5))</f>
        <v/>
      </c>
      <c r="O180" s="10">
        <f>IF(OR(I180="",G180=""),"",MAX(0,ROUND((MOD(I180-G180+0.5,1)-0.5)*1440,0)))</f>
        <v/>
      </c>
      <c r="P180" s="10">
        <f>IF(OR(J180="",H180=""),"",MAX(0,ROUND((MOD(H180-J180+0.5,1)-0.5)*1440,0)))</f>
        <v/>
      </c>
      <c r="Q180" s="6" t="n"/>
      <c r="R180" s="6" t="n"/>
    </row>
    <row r="181">
      <c r="A181" s="5" t="n"/>
      <c r="B181" s="6" t="n"/>
      <c r="C181" s="6" t="n"/>
      <c r="D181" s="6" t="n"/>
      <c r="E181" s="6" t="n"/>
      <c r="F181" s="6" t="n"/>
      <c r="G181" s="7">
        <f>IF(F181="","",IFERROR(VLOOKUP(F181,Lists!$A$4:$E$9,4,FALSE),""))</f>
        <v/>
      </c>
      <c r="H181" s="7">
        <f>IF(F181="","",IFERROR(VLOOKUP(F181,Lists!$A$4:$E$9,5,FALSE),""))</f>
        <v/>
      </c>
      <c r="I181" s="8" t="n"/>
      <c r="J181" s="8" t="n"/>
      <c r="K181" s="6" t="n"/>
      <c r="L181" s="9">
        <f>IF(OR(I181="",J181=""),"",ROUND(MOD(J181-I181,1)*24,2))</f>
        <v/>
      </c>
      <c r="M181" s="9">
        <f>IF(F181="","",IFERROR(VLOOKUP(F181,Lists!$A$4:$E$9,3,FALSE),""))</f>
        <v/>
      </c>
      <c r="N181" s="9">
        <f>IF(OR(L181="",M181=""),"",FLOOR(MAX(0,L181-M181),0.5))</f>
        <v/>
      </c>
      <c r="O181" s="10">
        <f>IF(OR(I181="",G181=""),"",MAX(0,ROUND((MOD(I181-G181+0.5,1)-0.5)*1440,0)))</f>
        <v/>
      </c>
      <c r="P181" s="10">
        <f>IF(OR(J181="",H181=""),"",MAX(0,ROUND((MOD(H181-J181+0.5,1)-0.5)*1440,0)))</f>
        <v/>
      </c>
      <c r="Q181" s="6" t="n"/>
      <c r="R181" s="6" t="n"/>
    </row>
    <row r="182">
      <c r="A182" s="5" t="n"/>
      <c r="B182" s="6" t="n"/>
      <c r="C182" s="6" t="n"/>
      <c r="D182" s="6" t="n"/>
      <c r="E182" s="6" t="n"/>
      <c r="F182" s="6" t="n"/>
      <c r="G182" s="7">
        <f>IF(F182="","",IFERROR(VLOOKUP(F182,Lists!$A$4:$E$9,4,FALSE),""))</f>
        <v/>
      </c>
      <c r="H182" s="7">
        <f>IF(F182="","",IFERROR(VLOOKUP(F182,Lists!$A$4:$E$9,5,FALSE),""))</f>
        <v/>
      </c>
      <c r="I182" s="8" t="n"/>
      <c r="J182" s="8" t="n"/>
      <c r="K182" s="6" t="n"/>
      <c r="L182" s="9">
        <f>IF(OR(I182="",J182=""),"",ROUND(MOD(J182-I182,1)*24,2))</f>
        <v/>
      </c>
      <c r="M182" s="9">
        <f>IF(F182="","",IFERROR(VLOOKUP(F182,Lists!$A$4:$E$9,3,FALSE),""))</f>
        <v/>
      </c>
      <c r="N182" s="9">
        <f>IF(OR(L182="",M182=""),"",FLOOR(MAX(0,L182-M182),0.5))</f>
        <v/>
      </c>
      <c r="O182" s="10">
        <f>IF(OR(I182="",G182=""),"",MAX(0,ROUND((MOD(I182-G182+0.5,1)-0.5)*1440,0)))</f>
        <v/>
      </c>
      <c r="P182" s="10">
        <f>IF(OR(J182="",H182=""),"",MAX(0,ROUND((MOD(H182-J182+0.5,1)-0.5)*1440,0)))</f>
        <v/>
      </c>
      <c r="Q182" s="6" t="n"/>
      <c r="R182" s="6" t="n"/>
    </row>
    <row r="183">
      <c r="A183" s="5" t="n"/>
      <c r="B183" s="6" t="n"/>
      <c r="C183" s="6" t="n"/>
      <c r="D183" s="6" t="n"/>
      <c r="E183" s="6" t="n"/>
      <c r="F183" s="6" t="n"/>
      <c r="G183" s="7">
        <f>IF(F183="","",IFERROR(VLOOKUP(F183,Lists!$A$4:$E$9,4,FALSE),""))</f>
        <v/>
      </c>
      <c r="H183" s="7">
        <f>IF(F183="","",IFERROR(VLOOKUP(F183,Lists!$A$4:$E$9,5,FALSE),""))</f>
        <v/>
      </c>
      <c r="I183" s="8" t="n"/>
      <c r="J183" s="8" t="n"/>
      <c r="K183" s="6" t="n"/>
      <c r="L183" s="9">
        <f>IF(OR(I183="",J183=""),"",ROUND(MOD(J183-I183,1)*24,2))</f>
        <v/>
      </c>
      <c r="M183" s="9">
        <f>IF(F183="","",IFERROR(VLOOKUP(F183,Lists!$A$4:$E$9,3,FALSE),""))</f>
        <v/>
      </c>
      <c r="N183" s="9">
        <f>IF(OR(L183="",M183=""),"",FLOOR(MAX(0,L183-M183),0.5))</f>
        <v/>
      </c>
      <c r="O183" s="10">
        <f>IF(OR(I183="",G183=""),"",MAX(0,ROUND((MOD(I183-G183+0.5,1)-0.5)*1440,0)))</f>
        <v/>
      </c>
      <c r="P183" s="10">
        <f>IF(OR(J183="",H183=""),"",MAX(0,ROUND((MOD(H183-J183+0.5,1)-0.5)*1440,0)))</f>
        <v/>
      </c>
      <c r="Q183" s="6" t="n"/>
      <c r="R183" s="6" t="n"/>
    </row>
    <row r="184">
      <c r="A184" s="5" t="n"/>
      <c r="B184" s="6" t="n"/>
      <c r="C184" s="6" t="n"/>
      <c r="D184" s="6" t="n"/>
      <c r="E184" s="6" t="n"/>
      <c r="F184" s="6" t="n"/>
      <c r="G184" s="7">
        <f>IF(F184="","",IFERROR(VLOOKUP(F184,Lists!$A$4:$E$9,4,FALSE),""))</f>
        <v/>
      </c>
      <c r="H184" s="7">
        <f>IF(F184="","",IFERROR(VLOOKUP(F184,Lists!$A$4:$E$9,5,FALSE),""))</f>
        <v/>
      </c>
      <c r="I184" s="8" t="n"/>
      <c r="J184" s="8" t="n"/>
      <c r="K184" s="6" t="n"/>
      <c r="L184" s="9">
        <f>IF(OR(I184="",J184=""),"",ROUND(MOD(J184-I184,1)*24,2))</f>
        <v/>
      </c>
      <c r="M184" s="9">
        <f>IF(F184="","",IFERROR(VLOOKUP(F184,Lists!$A$4:$E$9,3,FALSE),""))</f>
        <v/>
      </c>
      <c r="N184" s="9">
        <f>IF(OR(L184="",M184=""),"",FLOOR(MAX(0,L184-M184),0.5))</f>
        <v/>
      </c>
      <c r="O184" s="10">
        <f>IF(OR(I184="",G184=""),"",MAX(0,ROUND((MOD(I184-G184+0.5,1)-0.5)*1440,0)))</f>
        <v/>
      </c>
      <c r="P184" s="10">
        <f>IF(OR(J184="",H184=""),"",MAX(0,ROUND((MOD(H184-J184+0.5,1)-0.5)*1440,0)))</f>
        <v/>
      </c>
      <c r="Q184" s="6" t="n"/>
      <c r="R184" s="6" t="n"/>
    </row>
    <row r="185">
      <c r="A185" s="5" t="n"/>
      <c r="B185" s="6" t="n"/>
      <c r="C185" s="6" t="n"/>
      <c r="D185" s="6" t="n"/>
      <c r="E185" s="6" t="n"/>
      <c r="F185" s="6" t="n"/>
      <c r="G185" s="7">
        <f>IF(F185="","",IFERROR(VLOOKUP(F185,Lists!$A$4:$E$9,4,FALSE),""))</f>
        <v/>
      </c>
      <c r="H185" s="7">
        <f>IF(F185="","",IFERROR(VLOOKUP(F185,Lists!$A$4:$E$9,5,FALSE),""))</f>
        <v/>
      </c>
      <c r="I185" s="8" t="n"/>
      <c r="J185" s="8" t="n"/>
      <c r="K185" s="6" t="n"/>
      <c r="L185" s="9">
        <f>IF(OR(I185="",J185=""),"",ROUND(MOD(J185-I185,1)*24,2))</f>
        <v/>
      </c>
      <c r="M185" s="9">
        <f>IF(F185="","",IFERROR(VLOOKUP(F185,Lists!$A$4:$E$9,3,FALSE),""))</f>
        <v/>
      </c>
      <c r="N185" s="9">
        <f>IF(OR(L185="",M185=""),"",FLOOR(MAX(0,L185-M185),0.5))</f>
        <v/>
      </c>
      <c r="O185" s="10">
        <f>IF(OR(I185="",G185=""),"",MAX(0,ROUND((MOD(I185-G185+0.5,1)-0.5)*1440,0)))</f>
        <v/>
      </c>
      <c r="P185" s="10">
        <f>IF(OR(J185="",H185=""),"",MAX(0,ROUND((MOD(H185-J185+0.5,1)-0.5)*1440,0)))</f>
        <v/>
      </c>
      <c r="Q185" s="6" t="n"/>
      <c r="R185" s="6" t="n"/>
    </row>
    <row r="186">
      <c r="A186" s="5" t="n"/>
      <c r="B186" s="6" t="n"/>
      <c r="C186" s="6" t="n"/>
      <c r="D186" s="6" t="n"/>
      <c r="E186" s="6" t="n"/>
      <c r="F186" s="6" t="n"/>
      <c r="G186" s="7">
        <f>IF(F186="","",IFERROR(VLOOKUP(F186,Lists!$A$4:$E$9,4,FALSE),""))</f>
        <v/>
      </c>
      <c r="H186" s="7">
        <f>IF(F186="","",IFERROR(VLOOKUP(F186,Lists!$A$4:$E$9,5,FALSE),""))</f>
        <v/>
      </c>
      <c r="I186" s="8" t="n"/>
      <c r="J186" s="8" t="n"/>
      <c r="K186" s="6" t="n"/>
      <c r="L186" s="9">
        <f>IF(OR(I186="",J186=""),"",ROUND(MOD(J186-I186,1)*24,2))</f>
        <v/>
      </c>
      <c r="M186" s="9">
        <f>IF(F186="","",IFERROR(VLOOKUP(F186,Lists!$A$4:$E$9,3,FALSE),""))</f>
        <v/>
      </c>
      <c r="N186" s="9">
        <f>IF(OR(L186="",M186=""),"",FLOOR(MAX(0,L186-M186),0.5))</f>
        <v/>
      </c>
      <c r="O186" s="10">
        <f>IF(OR(I186="",G186=""),"",MAX(0,ROUND((MOD(I186-G186+0.5,1)-0.5)*1440,0)))</f>
        <v/>
      </c>
      <c r="P186" s="10">
        <f>IF(OR(J186="",H186=""),"",MAX(0,ROUND((MOD(H186-J186+0.5,1)-0.5)*1440,0)))</f>
        <v/>
      </c>
      <c r="Q186" s="6" t="n"/>
      <c r="R186" s="6" t="n"/>
    </row>
    <row r="187">
      <c r="A187" s="5" t="n"/>
      <c r="B187" s="6" t="n"/>
      <c r="C187" s="6" t="n"/>
      <c r="D187" s="6" t="n"/>
      <c r="E187" s="6" t="n"/>
      <c r="F187" s="6" t="n"/>
      <c r="G187" s="7">
        <f>IF(F187="","",IFERROR(VLOOKUP(F187,Lists!$A$4:$E$9,4,FALSE),""))</f>
        <v/>
      </c>
      <c r="H187" s="7">
        <f>IF(F187="","",IFERROR(VLOOKUP(F187,Lists!$A$4:$E$9,5,FALSE),""))</f>
        <v/>
      </c>
      <c r="I187" s="8" t="n"/>
      <c r="J187" s="8" t="n"/>
      <c r="K187" s="6" t="n"/>
      <c r="L187" s="9">
        <f>IF(OR(I187="",J187=""),"",ROUND(MOD(J187-I187,1)*24,2))</f>
        <v/>
      </c>
      <c r="M187" s="9">
        <f>IF(F187="","",IFERROR(VLOOKUP(F187,Lists!$A$4:$E$9,3,FALSE),""))</f>
        <v/>
      </c>
      <c r="N187" s="9">
        <f>IF(OR(L187="",M187=""),"",FLOOR(MAX(0,L187-M187),0.5))</f>
        <v/>
      </c>
      <c r="O187" s="10">
        <f>IF(OR(I187="",G187=""),"",MAX(0,ROUND((MOD(I187-G187+0.5,1)-0.5)*1440,0)))</f>
        <v/>
      </c>
      <c r="P187" s="10">
        <f>IF(OR(J187="",H187=""),"",MAX(0,ROUND((MOD(H187-J187+0.5,1)-0.5)*1440,0)))</f>
        <v/>
      </c>
      <c r="Q187" s="6" t="n"/>
      <c r="R187" s="6" t="n"/>
    </row>
    <row r="188">
      <c r="A188" s="5" t="n"/>
      <c r="B188" s="6" t="n"/>
      <c r="C188" s="6" t="n"/>
      <c r="D188" s="6" t="n"/>
      <c r="E188" s="6" t="n"/>
      <c r="F188" s="6" t="n"/>
      <c r="G188" s="7">
        <f>IF(F188="","",IFERROR(VLOOKUP(F188,Lists!$A$4:$E$9,4,FALSE),""))</f>
        <v/>
      </c>
      <c r="H188" s="7">
        <f>IF(F188="","",IFERROR(VLOOKUP(F188,Lists!$A$4:$E$9,5,FALSE),""))</f>
        <v/>
      </c>
      <c r="I188" s="8" t="n"/>
      <c r="J188" s="8" t="n"/>
      <c r="K188" s="6" t="n"/>
      <c r="L188" s="9">
        <f>IF(OR(I188="",J188=""),"",ROUND(MOD(J188-I188,1)*24,2))</f>
        <v/>
      </c>
      <c r="M188" s="9">
        <f>IF(F188="","",IFERROR(VLOOKUP(F188,Lists!$A$4:$E$9,3,FALSE),""))</f>
        <v/>
      </c>
      <c r="N188" s="9">
        <f>IF(OR(L188="",M188=""),"",FLOOR(MAX(0,L188-M188),0.5))</f>
        <v/>
      </c>
      <c r="O188" s="10">
        <f>IF(OR(I188="",G188=""),"",MAX(0,ROUND((MOD(I188-G188+0.5,1)-0.5)*1440,0)))</f>
        <v/>
      </c>
      <c r="P188" s="10">
        <f>IF(OR(J188="",H188=""),"",MAX(0,ROUND((MOD(H188-J188+0.5,1)-0.5)*1440,0)))</f>
        <v/>
      </c>
      <c r="Q188" s="6" t="n"/>
      <c r="R188" s="6" t="n"/>
    </row>
    <row r="189">
      <c r="A189" s="5" t="n"/>
      <c r="B189" s="6" t="n"/>
      <c r="C189" s="6" t="n"/>
      <c r="D189" s="6" t="n"/>
      <c r="E189" s="6" t="n"/>
      <c r="F189" s="6" t="n"/>
      <c r="G189" s="7">
        <f>IF(F189="","",IFERROR(VLOOKUP(F189,Lists!$A$4:$E$9,4,FALSE),""))</f>
        <v/>
      </c>
      <c r="H189" s="7">
        <f>IF(F189="","",IFERROR(VLOOKUP(F189,Lists!$A$4:$E$9,5,FALSE),""))</f>
        <v/>
      </c>
      <c r="I189" s="8" t="n"/>
      <c r="J189" s="8" t="n"/>
      <c r="K189" s="6" t="n"/>
      <c r="L189" s="9">
        <f>IF(OR(I189="",J189=""),"",ROUND(MOD(J189-I189,1)*24,2))</f>
        <v/>
      </c>
      <c r="M189" s="9">
        <f>IF(F189="","",IFERROR(VLOOKUP(F189,Lists!$A$4:$E$9,3,FALSE),""))</f>
        <v/>
      </c>
      <c r="N189" s="9">
        <f>IF(OR(L189="",M189=""),"",FLOOR(MAX(0,L189-M189),0.5))</f>
        <v/>
      </c>
      <c r="O189" s="10">
        <f>IF(OR(I189="",G189=""),"",MAX(0,ROUND((MOD(I189-G189+0.5,1)-0.5)*1440,0)))</f>
        <v/>
      </c>
      <c r="P189" s="10">
        <f>IF(OR(J189="",H189=""),"",MAX(0,ROUND((MOD(H189-J189+0.5,1)-0.5)*1440,0)))</f>
        <v/>
      </c>
      <c r="Q189" s="6" t="n"/>
      <c r="R189" s="6" t="n"/>
    </row>
    <row r="190">
      <c r="A190" s="5" t="n"/>
      <c r="B190" s="6" t="n"/>
      <c r="C190" s="6" t="n"/>
      <c r="D190" s="6" t="n"/>
      <c r="E190" s="6" t="n"/>
      <c r="F190" s="6" t="n"/>
      <c r="G190" s="7">
        <f>IF(F190="","",IFERROR(VLOOKUP(F190,Lists!$A$4:$E$9,4,FALSE),""))</f>
        <v/>
      </c>
      <c r="H190" s="7">
        <f>IF(F190="","",IFERROR(VLOOKUP(F190,Lists!$A$4:$E$9,5,FALSE),""))</f>
        <v/>
      </c>
      <c r="I190" s="8" t="n"/>
      <c r="J190" s="8" t="n"/>
      <c r="K190" s="6" t="n"/>
      <c r="L190" s="9">
        <f>IF(OR(I190="",J190=""),"",ROUND(MOD(J190-I190,1)*24,2))</f>
        <v/>
      </c>
      <c r="M190" s="9">
        <f>IF(F190="","",IFERROR(VLOOKUP(F190,Lists!$A$4:$E$9,3,FALSE),""))</f>
        <v/>
      </c>
      <c r="N190" s="9">
        <f>IF(OR(L190="",M190=""),"",FLOOR(MAX(0,L190-M190),0.5))</f>
        <v/>
      </c>
      <c r="O190" s="10">
        <f>IF(OR(I190="",G190=""),"",MAX(0,ROUND((MOD(I190-G190+0.5,1)-0.5)*1440,0)))</f>
        <v/>
      </c>
      <c r="P190" s="10">
        <f>IF(OR(J190="",H190=""),"",MAX(0,ROUND((MOD(H190-J190+0.5,1)-0.5)*1440,0)))</f>
        <v/>
      </c>
      <c r="Q190" s="6" t="n"/>
      <c r="R190" s="6" t="n"/>
    </row>
    <row r="191">
      <c r="A191" s="5" t="n"/>
      <c r="B191" s="6" t="n"/>
      <c r="C191" s="6" t="n"/>
      <c r="D191" s="6" t="n"/>
      <c r="E191" s="6" t="n"/>
      <c r="F191" s="6" t="n"/>
      <c r="G191" s="7">
        <f>IF(F191="","",IFERROR(VLOOKUP(F191,Lists!$A$4:$E$9,4,FALSE),""))</f>
        <v/>
      </c>
      <c r="H191" s="7">
        <f>IF(F191="","",IFERROR(VLOOKUP(F191,Lists!$A$4:$E$9,5,FALSE),""))</f>
        <v/>
      </c>
      <c r="I191" s="8" t="n"/>
      <c r="J191" s="8" t="n"/>
      <c r="K191" s="6" t="n"/>
      <c r="L191" s="9">
        <f>IF(OR(I191="",J191=""),"",ROUND(MOD(J191-I191,1)*24,2))</f>
        <v/>
      </c>
      <c r="M191" s="9">
        <f>IF(F191="","",IFERROR(VLOOKUP(F191,Lists!$A$4:$E$9,3,FALSE),""))</f>
        <v/>
      </c>
      <c r="N191" s="9">
        <f>IF(OR(L191="",M191=""),"",FLOOR(MAX(0,L191-M191),0.5))</f>
        <v/>
      </c>
      <c r="O191" s="10">
        <f>IF(OR(I191="",G191=""),"",MAX(0,ROUND((MOD(I191-G191+0.5,1)-0.5)*1440,0)))</f>
        <v/>
      </c>
      <c r="P191" s="10">
        <f>IF(OR(J191="",H191=""),"",MAX(0,ROUND((MOD(H191-J191+0.5,1)-0.5)*1440,0)))</f>
        <v/>
      </c>
      <c r="Q191" s="6" t="n"/>
      <c r="R191" s="6" t="n"/>
    </row>
    <row r="192">
      <c r="A192" s="5" t="n"/>
      <c r="B192" s="6" t="n"/>
      <c r="C192" s="6" t="n"/>
      <c r="D192" s="6" t="n"/>
      <c r="E192" s="6" t="n"/>
      <c r="F192" s="6" t="n"/>
      <c r="G192" s="7">
        <f>IF(F192="","",IFERROR(VLOOKUP(F192,Lists!$A$4:$E$9,4,FALSE),""))</f>
        <v/>
      </c>
      <c r="H192" s="7">
        <f>IF(F192="","",IFERROR(VLOOKUP(F192,Lists!$A$4:$E$9,5,FALSE),""))</f>
        <v/>
      </c>
      <c r="I192" s="8" t="n"/>
      <c r="J192" s="8" t="n"/>
      <c r="K192" s="6" t="n"/>
      <c r="L192" s="9">
        <f>IF(OR(I192="",J192=""),"",ROUND(MOD(J192-I192,1)*24,2))</f>
        <v/>
      </c>
      <c r="M192" s="9">
        <f>IF(F192="","",IFERROR(VLOOKUP(F192,Lists!$A$4:$E$9,3,FALSE),""))</f>
        <v/>
      </c>
      <c r="N192" s="9">
        <f>IF(OR(L192="",M192=""),"",FLOOR(MAX(0,L192-M192),0.5))</f>
        <v/>
      </c>
      <c r="O192" s="10">
        <f>IF(OR(I192="",G192=""),"",MAX(0,ROUND((MOD(I192-G192+0.5,1)-0.5)*1440,0)))</f>
        <v/>
      </c>
      <c r="P192" s="10">
        <f>IF(OR(J192="",H192=""),"",MAX(0,ROUND((MOD(H192-J192+0.5,1)-0.5)*1440,0)))</f>
        <v/>
      </c>
      <c r="Q192" s="6" t="n"/>
      <c r="R192" s="6" t="n"/>
    </row>
    <row r="193">
      <c r="A193" s="5" t="n"/>
      <c r="B193" s="6" t="n"/>
      <c r="C193" s="6" t="n"/>
      <c r="D193" s="6" t="n"/>
      <c r="E193" s="6" t="n"/>
      <c r="F193" s="6" t="n"/>
      <c r="G193" s="7">
        <f>IF(F193="","",IFERROR(VLOOKUP(F193,Lists!$A$4:$E$9,4,FALSE),""))</f>
        <v/>
      </c>
      <c r="H193" s="7">
        <f>IF(F193="","",IFERROR(VLOOKUP(F193,Lists!$A$4:$E$9,5,FALSE),""))</f>
        <v/>
      </c>
      <c r="I193" s="8" t="n"/>
      <c r="J193" s="8" t="n"/>
      <c r="K193" s="6" t="n"/>
      <c r="L193" s="9">
        <f>IF(OR(I193="",J193=""),"",ROUND(MOD(J193-I193,1)*24,2))</f>
        <v/>
      </c>
      <c r="M193" s="9">
        <f>IF(F193="","",IFERROR(VLOOKUP(F193,Lists!$A$4:$E$9,3,FALSE),""))</f>
        <v/>
      </c>
      <c r="N193" s="9">
        <f>IF(OR(L193="",M193=""),"",FLOOR(MAX(0,L193-M193),0.5))</f>
        <v/>
      </c>
      <c r="O193" s="10">
        <f>IF(OR(I193="",G193=""),"",MAX(0,ROUND((MOD(I193-G193+0.5,1)-0.5)*1440,0)))</f>
        <v/>
      </c>
      <c r="P193" s="10">
        <f>IF(OR(J193="",H193=""),"",MAX(0,ROUND((MOD(H193-J193+0.5,1)-0.5)*1440,0)))</f>
        <v/>
      </c>
      <c r="Q193" s="6" t="n"/>
      <c r="R193" s="6" t="n"/>
    </row>
    <row r="194">
      <c r="A194" s="5" t="n"/>
      <c r="B194" s="6" t="n"/>
      <c r="C194" s="6" t="n"/>
      <c r="D194" s="6" t="n"/>
      <c r="E194" s="6" t="n"/>
      <c r="F194" s="6" t="n"/>
      <c r="G194" s="7">
        <f>IF(F194="","",IFERROR(VLOOKUP(F194,Lists!$A$4:$E$9,4,FALSE),""))</f>
        <v/>
      </c>
      <c r="H194" s="7">
        <f>IF(F194="","",IFERROR(VLOOKUP(F194,Lists!$A$4:$E$9,5,FALSE),""))</f>
        <v/>
      </c>
      <c r="I194" s="8" t="n"/>
      <c r="J194" s="8" t="n"/>
      <c r="K194" s="6" t="n"/>
      <c r="L194" s="9">
        <f>IF(OR(I194="",J194=""),"",ROUND(MOD(J194-I194,1)*24,2))</f>
        <v/>
      </c>
      <c r="M194" s="9">
        <f>IF(F194="","",IFERROR(VLOOKUP(F194,Lists!$A$4:$E$9,3,FALSE),""))</f>
        <v/>
      </c>
      <c r="N194" s="9">
        <f>IF(OR(L194="",M194=""),"",FLOOR(MAX(0,L194-M194),0.5))</f>
        <v/>
      </c>
      <c r="O194" s="10">
        <f>IF(OR(I194="",G194=""),"",MAX(0,ROUND((MOD(I194-G194+0.5,1)-0.5)*1440,0)))</f>
        <v/>
      </c>
      <c r="P194" s="10">
        <f>IF(OR(J194="",H194=""),"",MAX(0,ROUND((MOD(H194-J194+0.5,1)-0.5)*1440,0)))</f>
        <v/>
      </c>
      <c r="Q194" s="6" t="n"/>
      <c r="R194" s="6" t="n"/>
    </row>
    <row r="195">
      <c r="A195" s="5" t="n"/>
      <c r="B195" s="6" t="n"/>
      <c r="C195" s="6" t="n"/>
      <c r="D195" s="6" t="n"/>
      <c r="E195" s="6" t="n"/>
      <c r="F195" s="6" t="n"/>
      <c r="G195" s="7">
        <f>IF(F195="","",IFERROR(VLOOKUP(F195,Lists!$A$4:$E$9,4,FALSE),""))</f>
        <v/>
      </c>
      <c r="H195" s="7">
        <f>IF(F195="","",IFERROR(VLOOKUP(F195,Lists!$A$4:$E$9,5,FALSE),""))</f>
        <v/>
      </c>
      <c r="I195" s="8" t="n"/>
      <c r="J195" s="8" t="n"/>
      <c r="K195" s="6" t="n"/>
      <c r="L195" s="9">
        <f>IF(OR(I195="",J195=""),"",ROUND(MOD(J195-I195,1)*24,2))</f>
        <v/>
      </c>
      <c r="M195" s="9">
        <f>IF(F195="","",IFERROR(VLOOKUP(F195,Lists!$A$4:$E$9,3,FALSE),""))</f>
        <v/>
      </c>
      <c r="N195" s="9">
        <f>IF(OR(L195="",M195=""),"",FLOOR(MAX(0,L195-M195),0.5))</f>
        <v/>
      </c>
      <c r="O195" s="10">
        <f>IF(OR(I195="",G195=""),"",MAX(0,ROUND((MOD(I195-G195+0.5,1)-0.5)*1440,0)))</f>
        <v/>
      </c>
      <c r="P195" s="10">
        <f>IF(OR(J195="",H195=""),"",MAX(0,ROUND((MOD(H195-J195+0.5,1)-0.5)*1440,0)))</f>
        <v/>
      </c>
      <c r="Q195" s="6" t="n"/>
      <c r="R195" s="6" t="n"/>
    </row>
    <row r="196">
      <c r="A196" s="5" t="n"/>
      <c r="B196" s="6" t="n"/>
      <c r="C196" s="6" t="n"/>
      <c r="D196" s="6" t="n"/>
      <c r="E196" s="6" t="n"/>
      <c r="F196" s="6" t="n"/>
      <c r="G196" s="7">
        <f>IF(F196="","",IFERROR(VLOOKUP(F196,Lists!$A$4:$E$9,4,FALSE),""))</f>
        <v/>
      </c>
      <c r="H196" s="7">
        <f>IF(F196="","",IFERROR(VLOOKUP(F196,Lists!$A$4:$E$9,5,FALSE),""))</f>
        <v/>
      </c>
      <c r="I196" s="8" t="n"/>
      <c r="J196" s="8" t="n"/>
      <c r="K196" s="6" t="n"/>
      <c r="L196" s="9">
        <f>IF(OR(I196="",J196=""),"",ROUND(MOD(J196-I196,1)*24,2))</f>
        <v/>
      </c>
      <c r="M196" s="9">
        <f>IF(F196="","",IFERROR(VLOOKUP(F196,Lists!$A$4:$E$9,3,FALSE),""))</f>
        <v/>
      </c>
      <c r="N196" s="9">
        <f>IF(OR(L196="",M196=""),"",FLOOR(MAX(0,L196-M196),0.5))</f>
        <v/>
      </c>
      <c r="O196" s="10">
        <f>IF(OR(I196="",G196=""),"",MAX(0,ROUND((MOD(I196-G196+0.5,1)-0.5)*1440,0)))</f>
        <v/>
      </c>
      <c r="P196" s="10">
        <f>IF(OR(J196="",H196=""),"",MAX(0,ROUND((MOD(H196-J196+0.5,1)-0.5)*1440,0)))</f>
        <v/>
      </c>
      <c r="Q196" s="6" t="n"/>
      <c r="R196" s="6" t="n"/>
    </row>
    <row r="197">
      <c r="A197" s="5" t="n"/>
      <c r="B197" s="6" t="n"/>
      <c r="C197" s="6" t="n"/>
      <c r="D197" s="6" t="n"/>
      <c r="E197" s="6" t="n"/>
      <c r="F197" s="6" t="n"/>
      <c r="G197" s="7">
        <f>IF(F197="","",IFERROR(VLOOKUP(F197,Lists!$A$4:$E$9,4,FALSE),""))</f>
        <v/>
      </c>
      <c r="H197" s="7">
        <f>IF(F197="","",IFERROR(VLOOKUP(F197,Lists!$A$4:$E$9,5,FALSE),""))</f>
        <v/>
      </c>
      <c r="I197" s="8" t="n"/>
      <c r="J197" s="8" t="n"/>
      <c r="K197" s="6" t="n"/>
      <c r="L197" s="9">
        <f>IF(OR(I197="",J197=""),"",ROUND(MOD(J197-I197,1)*24,2))</f>
        <v/>
      </c>
      <c r="M197" s="9">
        <f>IF(F197="","",IFERROR(VLOOKUP(F197,Lists!$A$4:$E$9,3,FALSE),""))</f>
        <v/>
      </c>
      <c r="N197" s="9">
        <f>IF(OR(L197="",M197=""),"",FLOOR(MAX(0,L197-M197),0.5))</f>
        <v/>
      </c>
      <c r="O197" s="10">
        <f>IF(OR(I197="",G197=""),"",MAX(0,ROUND((MOD(I197-G197+0.5,1)-0.5)*1440,0)))</f>
        <v/>
      </c>
      <c r="P197" s="10">
        <f>IF(OR(J197="",H197=""),"",MAX(0,ROUND((MOD(H197-J197+0.5,1)-0.5)*1440,0)))</f>
        <v/>
      </c>
      <c r="Q197" s="6" t="n"/>
      <c r="R197" s="6" t="n"/>
    </row>
    <row r="198">
      <c r="A198" s="5" t="n"/>
      <c r="B198" s="6" t="n"/>
      <c r="C198" s="6" t="n"/>
      <c r="D198" s="6" t="n"/>
      <c r="E198" s="6" t="n"/>
      <c r="F198" s="6" t="n"/>
      <c r="G198" s="7">
        <f>IF(F198="","",IFERROR(VLOOKUP(F198,Lists!$A$4:$E$9,4,FALSE),""))</f>
        <v/>
      </c>
      <c r="H198" s="7">
        <f>IF(F198="","",IFERROR(VLOOKUP(F198,Lists!$A$4:$E$9,5,FALSE),""))</f>
        <v/>
      </c>
      <c r="I198" s="8" t="n"/>
      <c r="J198" s="8" t="n"/>
      <c r="K198" s="6" t="n"/>
      <c r="L198" s="9">
        <f>IF(OR(I198="",J198=""),"",ROUND(MOD(J198-I198,1)*24,2))</f>
        <v/>
      </c>
      <c r="M198" s="9">
        <f>IF(F198="","",IFERROR(VLOOKUP(F198,Lists!$A$4:$E$9,3,FALSE),""))</f>
        <v/>
      </c>
      <c r="N198" s="9">
        <f>IF(OR(L198="",M198=""),"",FLOOR(MAX(0,L198-M198),0.5))</f>
        <v/>
      </c>
      <c r="O198" s="10">
        <f>IF(OR(I198="",G198=""),"",MAX(0,ROUND((MOD(I198-G198+0.5,1)-0.5)*1440,0)))</f>
        <v/>
      </c>
      <c r="P198" s="10">
        <f>IF(OR(J198="",H198=""),"",MAX(0,ROUND((MOD(H198-J198+0.5,1)-0.5)*1440,0)))</f>
        <v/>
      </c>
      <c r="Q198" s="6" t="n"/>
      <c r="R198" s="6" t="n"/>
    </row>
    <row r="199">
      <c r="A199" s="5" t="n"/>
      <c r="B199" s="6" t="n"/>
      <c r="C199" s="6" t="n"/>
      <c r="D199" s="6" t="n"/>
      <c r="E199" s="6" t="n"/>
      <c r="F199" s="6" t="n"/>
      <c r="G199" s="7">
        <f>IF(F199="","",IFERROR(VLOOKUP(F199,Lists!$A$4:$E$9,4,FALSE),""))</f>
        <v/>
      </c>
      <c r="H199" s="7">
        <f>IF(F199="","",IFERROR(VLOOKUP(F199,Lists!$A$4:$E$9,5,FALSE),""))</f>
        <v/>
      </c>
      <c r="I199" s="8" t="n"/>
      <c r="J199" s="8" t="n"/>
      <c r="K199" s="6" t="n"/>
      <c r="L199" s="9">
        <f>IF(OR(I199="",J199=""),"",ROUND(MOD(J199-I199,1)*24,2))</f>
        <v/>
      </c>
      <c r="M199" s="9">
        <f>IF(F199="","",IFERROR(VLOOKUP(F199,Lists!$A$4:$E$9,3,FALSE),""))</f>
        <v/>
      </c>
      <c r="N199" s="9">
        <f>IF(OR(L199="",M199=""),"",FLOOR(MAX(0,L199-M199),0.5))</f>
        <v/>
      </c>
      <c r="O199" s="10">
        <f>IF(OR(I199="",G199=""),"",MAX(0,ROUND((MOD(I199-G199+0.5,1)-0.5)*1440,0)))</f>
        <v/>
      </c>
      <c r="P199" s="10">
        <f>IF(OR(J199="",H199=""),"",MAX(0,ROUND((MOD(H199-J199+0.5,1)-0.5)*1440,0)))</f>
        <v/>
      </c>
      <c r="Q199" s="6" t="n"/>
      <c r="R199" s="6" t="n"/>
    </row>
    <row r="200">
      <c r="A200" s="5" t="n"/>
      <c r="B200" s="6" t="n"/>
      <c r="C200" s="6" t="n"/>
      <c r="D200" s="6" t="n"/>
      <c r="E200" s="6" t="n"/>
      <c r="F200" s="6" t="n"/>
      <c r="G200" s="7">
        <f>IF(F200="","",IFERROR(VLOOKUP(F200,Lists!$A$4:$E$9,4,FALSE),""))</f>
        <v/>
      </c>
      <c r="H200" s="7">
        <f>IF(F200="","",IFERROR(VLOOKUP(F200,Lists!$A$4:$E$9,5,FALSE),""))</f>
        <v/>
      </c>
      <c r="I200" s="8" t="n"/>
      <c r="J200" s="8" t="n"/>
      <c r="K200" s="6" t="n"/>
      <c r="L200" s="9">
        <f>IF(OR(I200="",J200=""),"",ROUND(MOD(J200-I200,1)*24,2))</f>
        <v/>
      </c>
      <c r="M200" s="9">
        <f>IF(F200="","",IFERROR(VLOOKUP(F200,Lists!$A$4:$E$9,3,FALSE),""))</f>
        <v/>
      </c>
      <c r="N200" s="9">
        <f>IF(OR(L200="",M200=""),"",FLOOR(MAX(0,L200-M200),0.5))</f>
        <v/>
      </c>
      <c r="O200" s="10">
        <f>IF(OR(I200="",G200=""),"",MAX(0,ROUND((MOD(I200-G200+0.5,1)-0.5)*1440,0)))</f>
        <v/>
      </c>
      <c r="P200" s="10">
        <f>IF(OR(J200="",H200=""),"",MAX(0,ROUND((MOD(H200-J200+0.5,1)-0.5)*1440,0)))</f>
        <v/>
      </c>
      <c r="Q200" s="6" t="n"/>
      <c r="R200" s="6" t="n"/>
    </row>
    <row r="201">
      <c r="A201" s="5" t="n"/>
      <c r="B201" s="6" t="n"/>
      <c r="C201" s="6" t="n"/>
      <c r="D201" s="6" t="n"/>
      <c r="E201" s="6" t="n"/>
      <c r="F201" s="6" t="n"/>
      <c r="G201" s="7">
        <f>IF(F201="","",IFERROR(VLOOKUP(F201,Lists!$A$4:$E$9,4,FALSE),""))</f>
        <v/>
      </c>
      <c r="H201" s="7">
        <f>IF(F201="","",IFERROR(VLOOKUP(F201,Lists!$A$4:$E$9,5,FALSE),""))</f>
        <v/>
      </c>
      <c r="I201" s="8" t="n"/>
      <c r="J201" s="8" t="n"/>
      <c r="K201" s="6" t="n"/>
      <c r="L201" s="9">
        <f>IF(OR(I201="",J201=""),"",ROUND(MOD(J201-I201,1)*24,2))</f>
        <v/>
      </c>
      <c r="M201" s="9">
        <f>IF(F201="","",IFERROR(VLOOKUP(F201,Lists!$A$4:$E$9,3,FALSE),""))</f>
        <v/>
      </c>
      <c r="N201" s="9">
        <f>IF(OR(L201="",M201=""),"",FLOOR(MAX(0,L201-M201),0.5))</f>
        <v/>
      </c>
      <c r="O201" s="10">
        <f>IF(OR(I201="",G201=""),"",MAX(0,ROUND((MOD(I201-G201+0.5,1)-0.5)*1440,0)))</f>
        <v/>
      </c>
      <c r="P201" s="10">
        <f>IF(OR(J201="",H201=""),"",MAX(0,ROUND((MOD(H201-J201+0.5,1)-0.5)*1440,0)))</f>
        <v/>
      </c>
      <c r="Q201" s="6" t="n"/>
      <c r="R201" s="6" t="n"/>
    </row>
    <row r="202">
      <c r="A202" s="5" t="n"/>
      <c r="B202" s="6" t="n"/>
      <c r="C202" s="6" t="n"/>
      <c r="D202" s="6" t="n"/>
      <c r="E202" s="6" t="n"/>
      <c r="F202" s="6" t="n"/>
      <c r="G202" s="7">
        <f>IF(F202="","",IFERROR(VLOOKUP(F202,Lists!$A$4:$E$9,4,FALSE),""))</f>
        <v/>
      </c>
      <c r="H202" s="7">
        <f>IF(F202="","",IFERROR(VLOOKUP(F202,Lists!$A$4:$E$9,5,FALSE),""))</f>
        <v/>
      </c>
      <c r="I202" s="8" t="n"/>
      <c r="J202" s="8" t="n"/>
      <c r="K202" s="6" t="n"/>
      <c r="L202" s="9">
        <f>IF(OR(I202="",J202=""),"",ROUND(MOD(J202-I202,1)*24,2))</f>
        <v/>
      </c>
      <c r="M202" s="9">
        <f>IF(F202="","",IFERROR(VLOOKUP(F202,Lists!$A$4:$E$9,3,FALSE),""))</f>
        <v/>
      </c>
      <c r="N202" s="9">
        <f>IF(OR(L202="",M202=""),"",FLOOR(MAX(0,L202-M202),0.5))</f>
        <v/>
      </c>
      <c r="O202" s="10">
        <f>IF(OR(I202="",G202=""),"",MAX(0,ROUND((MOD(I202-G202+0.5,1)-0.5)*1440,0)))</f>
        <v/>
      </c>
      <c r="P202" s="10">
        <f>IF(OR(J202="",H202=""),"",MAX(0,ROUND((MOD(H202-J202+0.5,1)-0.5)*1440,0)))</f>
        <v/>
      </c>
      <c r="Q202" s="6" t="n"/>
      <c r="R202" s="6" t="n"/>
    </row>
    <row r="203">
      <c r="A203" s="5" t="n"/>
      <c r="B203" s="6" t="n"/>
      <c r="C203" s="6" t="n"/>
      <c r="D203" s="6" t="n"/>
      <c r="E203" s="6" t="n"/>
      <c r="F203" s="6" t="n"/>
      <c r="G203" s="7">
        <f>IF(F203="","",IFERROR(VLOOKUP(F203,Lists!$A$4:$E$9,4,FALSE),""))</f>
        <v/>
      </c>
      <c r="H203" s="7">
        <f>IF(F203="","",IFERROR(VLOOKUP(F203,Lists!$A$4:$E$9,5,FALSE),""))</f>
        <v/>
      </c>
      <c r="I203" s="8" t="n"/>
      <c r="J203" s="8" t="n"/>
      <c r="K203" s="6" t="n"/>
      <c r="L203" s="9">
        <f>IF(OR(I203="",J203=""),"",ROUND(MOD(J203-I203,1)*24,2))</f>
        <v/>
      </c>
      <c r="M203" s="9">
        <f>IF(F203="","",IFERROR(VLOOKUP(F203,Lists!$A$4:$E$9,3,FALSE),""))</f>
        <v/>
      </c>
      <c r="N203" s="9">
        <f>IF(OR(L203="",M203=""),"",FLOOR(MAX(0,L203-M203),0.5))</f>
        <v/>
      </c>
      <c r="O203" s="10">
        <f>IF(OR(I203="",G203=""),"",MAX(0,ROUND((MOD(I203-G203+0.5,1)-0.5)*1440,0)))</f>
        <v/>
      </c>
      <c r="P203" s="10">
        <f>IF(OR(J203="",H203=""),"",MAX(0,ROUND((MOD(H203-J203+0.5,1)-0.5)*1440,0)))</f>
        <v/>
      </c>
      <c r="Q203" s="6" t="n"/>
      <c r="R203" s="6" t="n"/>
    </row>
    <row r="204">
      <c r="A204" s="5" t="n"/>
      <c r="B204" s="6" t="n"/>
      <c r="C204" s="6" t="n"/>
      <c r="D204" s="6" t="n"/>
      <c r="E204" s="6" t="n"/>
      <c r="F204" s="6" t="n"/>
      <c r="G204" s="7">
        <f>IF(F204="","",IFERROR(VLOOKUP(F204,Lists!$A$4:$E$9,4,FALSE),""))</f>
        <v/>
      </c>
      <c r="H204" s="7">
        <f>IF(F204="","",IFERROR(VLOOKUP(F204,Lists!$A$4:$E$9,5,FALSE),""))</f>
        <v/>
      </c>
      <c r="I204" s="8" t="n"/>
      <c r="J204" s="8" t="n"/>
      <c r="K204" s="6" t="n"/>
      <c r="L204" s="9">
        <f>IF(OR(I204="",J204=""),"",ROUND(MOD(J204-I204,1)*24,2))</f>
        <v/>
      </c>
      <c r="M204" s="9">
        <f>IF(F204="","",IFERROR(VLOOKUP(F204,Lists!$A$4:$E$9,3,FALSE),""))</f>
        <v/>
      </c>
      <c r="N204" s="9">
        <f>IF(OR(L204="",M204=""),"",FLOOR(MAX(0,L204-M204),0.5))</f>
        <v/>
      </c>
      <c r="O204" s="10">
        <f>IF(OR(I204="",G204=""),"",MAX(0,ROUND((MOD(I204-G204+0.5,1)-0.5)*1440,0)))</f>
        <v/>
      </c>
      <c r="P204" s="10">
        <f>IF(OR(J204="",H204=""),"",MAX(0,ROUND((MOD(H204-J204+0.5,1)-0.5)*1440,0)))</f>
        <v/>
      </c>
      <c r="Q204" s="6" t="n"/>
      <c r="R204" s="6" t="n"/>
    </row>
    <row r="205">
      <c r="A205" s="5" t="n"/>
      <c r="B205" s="6" t="n"/>
      <c r="C205" s="6" t="n"/>
      <c r="D205" s="6" t="n"/>
      <c r="E205" s="6" t="n"/>
      <c r="F205" s="6" t="n"/>
      <c r="G205" s="7">
        <f>IF(F205="","",IFERROR(VLOOKUP(F205,Lists!$A$4:$E$9,4,FALSE),""))</f>
        <v/>
      </c>
      <c r="H205" s="7">
        <f>IF(F205="","",IFERROR(VLOOKUP(F205,Lists!$A$4:$E$9,5,FALSE),""))</f>
        <v/>
      </c>
      <c r="I205" s="8" t="n"/>
      <c r="J205" s="8" t="n"/>
      <c r="K205" s="6" t="n"/>
      <c r="L205" s="9">
        <f>IF(OR(I205="",J205=""),"",ROUND(MOD(J205-I205,1)*24,2))</f>
        <v/>
      </c>
      <c r="M205" s="9">
        <f>IF(F205="","",IFERROR(VLOOKUP(F205,Lists!$A$4:$E$9,3,FALSE),""))</f>
        <v/>
      </c>
      <c r="N205" s="9">
        <f>IF(OR(L205="",M205=""),"",FLOOR(MAX(0,L205-M205),0.5))</f>
        <v/>
      </c>
      <c r="O205" s="10">
        <f>IF(OR(I205="",G205=""),"",MAX(0,ROUND((MOD(I205-G205+0.5,1)-0.5)*1440,0)))</f>
        <v/>
      </c>
      <c r="P205" s="10">
        <f>IF(OR(J205="",H205=""),"",MAX(0,ROUND((MOD(H205-J205+0.5,1)-0.5)*1440,0)))</f>
        <v/>
      </c>
      <c r="Q205" s="6" t="n"/>
      <c r="R205" s="6" t="n"/>
    </row>
    <row r="206">
      <c r="A206" s="5" t="n"/>
      <c r="B206" s="6" t="n"/>
      <c r="C206" s="6" t="n"/>
      <c r="D206" s="6" t="n"/>
      <c r="E206" s="6" t="n"/>
      <c r="F206" s="6" t="n"/>
      <c r="G206" s="7">
        <f>IF(F206="","",IFERROR(VLOOKUP(F206,Lists!$A$4:$E$9,4,FALSE),""))</f>
        <v/>
      </c>
      <c r="H206" s="7">
        <f>IF(F206="","",IFERROR(VLOOKUP(F206,Lists!$A$4:$E$9,5,FALSE),""))</f>
        <v/>
      </c>
      <c r="I206" s="8" t="n"/>
      <c r="J206" s="8" t="n"/>
      <c r="K206" s="6" t="n"/>
      <c r="L206" s="9">
        <f>IF(OR(I206="",J206=""),"",ROUND(MOD(J206-I206,1)*24,2))</f>
        <v/>
      </c>
      <c r="M206" s="9">
        <f>IF(F206="","",IFERROR(VLOOKUP(F206,Lists!$A$4:$E$9,3,FALSE),""))</f>
        <v/>
      </c>
      <c r="N206" s="9">
        <f>IF(OR(L206="",M206=""),"",FLOOR(MAX(0,L206-M206),0.5))</f>
        <v/>
      </c>
      <c r="O206" s="10">
        <f>IF(OR(I206="",G206=""),"",MAX(0,ROUND((MOD(I206-G206+0.5,1)-0.5)*1440,0)))</f>
        <v/>
      </c>
      <c r="P206" s="10">
        <f>IF(OR(J206="",H206=""),"",MAX(0,ROUND((MOD(H206-J206+0.5,1)-0.5)*1440,0)))</f>
        <v/>
      </c>
      <c r="Q206" s="6" t="n"/>
      <c r="R206" s="6" t="n"/>
    </row>
    <row r="207">
      <c r="A207" s="5" t="n"/>
      <c r="B207" s="6" t="n"/>
      <c r="C207" s="6" t="n"/>
      <c r="D207" s="6" t="n"/>
      <c r="E207" s="6" t="n"/>
      <c r="F207" s="6" t="n"/>
      <c r="G207" s="7">
        <f>IF(F207="","",IFERROR(VLOOKUP(F207,Lists!$A$4:$E$9,4,FALSE),""))</f>
        <v/>
      </c>
      <c r="H207" s="7">
        <f>IF(F207="","",IFERROR(VLOOKUP(F207,Lists!$A$4:$E$9,5,FALSE),""))</f>
        <v/>
      </c>
      <c r="I207" s="8" t="n"/>
      <c r="J207" s="8" t="n"/>
      <c r="K207" s="6" t="n"/>
      <c r="L207" s="9">
        <f>IF(OR(I207="",J207=""),"",ROUND(MOD(J207-I207,1)*24,2))</f>
        <v/>
      </c>
      <c r="M207" s="9">
        <f>IF(F207="","",IFERROR(VLOOKUP(F207,Lists!$A$4:$E$9,3,FALSE),""))</f>
        <v/>
      </c>
      <c r="N207" s="9">
        <f>IF(OR(L207="",M207=""),"",FLOOR(MAX(0,L207-M207),0.5))</f>
        <v/>
      </c>
      <c r="O207" s="10">
        <f>IF(OR(I207="",G207=""),"",MAX(0,ROUND((MOD(I207-G207+0.5,1)-0.5)*1440,0)))</f>
        <v/>
      </c>
      <c r="P207" s="10">
        <f>IF(OR(J207="",H207=""),"",MAX(0,ROUND((MOD(H207-J207+0.5,1)-0.5)*1440,0)))</f>
        <v/>
      </c>
      <c r="Q207" s="6" t="n"/>
      <c r="R207" s="6" t="n"/>
    </row>
    <row r="208">
      <c r="A208" s="5" t="n"/>
      <c r="B208" s="6" t="n"/>
      <c r="C208" s="6" t="n"/>
      <c r="D208" s="6" t="n"/>
      <c r="E208" s="6" t="n"/>
      <c r="F208" s="6" t="n"/>
      <c r="G208" s="7">
        <f>IF(F208="","",IFERROR(VLOOKUP(F208,Lists!$A$4:$E$9,4,FALSE),""))</f>
        <v/>
      </c>
      <c r="H208" s="7">
        <f>IF(F208="","",IFERROR(VLOOKUP(F208,Lists!$A$4:$E$9,5,FALSE),""))</f>
        <v/>
      </c>
      <c r="I208" s="8" t="n"/>
      <c r="J208" s="8" t="n"/>
      <c r="K208" s="6" t="n"/>
      <c r="L208" s="9">
        <f>IF(OR(I208="",J208=""),"",ROUND(MOD(J208-I208,1)*24,2))</f>
        <v/>
      </c>
      <c r="M208" s="9">
        <f>IF(F208="","",IFERROR(VLOOKUP(F208,Lists!$A$4:$E$9,3,FALSE),""))</f>
        <v/>
      </c>
      <c r="N208" s="9">
        <f>IF(OR(L208="",M208=""),"",FLOOR(MAX(0,L208-M208),0.5))</f>
        <v/>
      </c>
      <c r="O208" s="10">
        <f>IF(OR(I208="",G208=""),"",MAX(0,ROUND((MOD(I208-G208+0.5,1)-0.5)*1440,0)))</f>
        <v/>
      </c>
      <c r="P208" s="10">
        <f>IF(OR(J208="",H208=""),"",MAX(0,ROUND((MOD(H208-J208+0.5,1)-0.5)*1440,0)))</f>
        <v/>
      </c>
      <c r="Q208" s="6" t="n"/>
      <c r="R208" s="6" t="n"/>
    </row>
    <row r="209">
      <c r="A209" s="5" t="n"/>
      <c r="B209" s="6" t="n"/>
      <c r="C209" s="6" t="n"/>
      <c r="D209" s="6" t="n"/>
      <c r="E209" s="6" t="n"/>
      <c r="F209" s="6" t="n"/>
      <c r="G209" s="7">
        <f>IF(F209="","",IFERROR(VLOOKUP(F209,Lists!$A$4:$E$9,4,FALSE),""))</f>
        <v/>
      </c>
      <c r="H209" s="7">
        <f>IF(F209="","",IFERROR(VLOOKUP(F209,Lists!$A$4:$E$9,5,FALSE),""))</f>
        <v/>
      </c>
      <c r="I209" s="8" t="n"/>
      <c r="J209" s="8" t="n"/>
      <c r="K209" s="6" t="n"/>
      <c r="L209" s="9">
        <f>IF(OR(I209="",J209=""),"",ROUND(MOD(J209-I209,1)*24,2))</f>
        <v/>
      </c>
      <c r="M209" s="9">
        <f>IF(F209="","",IFERROR(VLOOKUP(F209,Lists!$A$4:$E$9,3,FALSE),""))</f>
        <v/>
      </c>
      <c r="N209" s="9">
        <f>IF(OR(L209="",M209=""),"",FLOOR(MAX(0,L209-M209),0.5))</f>
        <v/>
      </c>
      <c r="O209" s="10">
        <f>IF(OR(I209="",G209=""),"",MAX(0,ROUND((MOD(I209-G209+0.5,1)-0.5)*1440,0)))</f>
        <v/>
      </c>
      <c r="P209" s="10">
        <f>IF(OR(J209="",H209=""),"",MAX(0,ROUND((MOD(H209-J209+0.5,1)-0.5)*1440,0)))</f>
        <v/>
      </c>
      <c r="Q209" s="6" t="n"/>
      <c r="R209" s="6" t="n"/>
    </row>
    <row r="210">
      <c r="A210" s="5" t="n"/>
      <c r="B210" s="6" t="n"/>
      <c r="C210" s="6" t="n"/>
      <c r="D210" s="6" t="n"/>
      <c r="E210" s="6" t="n"/>
      <c r="F210" s="6" t="n"/>
      <c r="G210" s="7">
        <f>IF(F210="","",IFERROR(VLOOKUP(F210,Lists!$A$4:$E$9,4,FALSE),""))</f>
        <v/>
      </c>
      <c r="H210" s="7">
        <f>IF(F210="","",IFERROR(VLOOKUP(F210,Lists!$A$4:$E$9,5,FALSE),""))</f>
        <v/>
      </c>
      <c r="I210" s="8" t="n"/>
      <c r="J210" s="8" t="n"/>
      <c r="K210" s="6" t="n"/>
      <c r="L210" s="9">
        <f>IF(OR(I210="",J210=""),"",ROUND(MOD(J210-I210,1)*24,2))</f>
        <v/>
      </c>
      <c r="M210" s="9">
        <f>IF(F210="","",IFERROR(VLOOKUP(F210,Lists!$A$4:$E$9,3,FALSE),""))</f>
        <v/>
      </c>
      <c r="N210" s="9">
        <f>IF(OR(L210="",M210=""),"",FLOOR(MAX(0,L210-M210),0.5))</f>
        <v/>
      </c>
      <c r="O210" s="10">
        <f>IF(OR(I210="",G210=""),"",MAX(0,ROUND((MOD(I210-G210+0.5,1)-0.5)*1440,0)))</f>
        <v/>
      </c>
      <c r="P210" s="10">
        <f>IF(OR(J210="",H210=""),"",MAX(0,ROUND((MOD(H210-J210+0.5,1)-0.5)*1440,0)))</f>
        <v/>
      </c>
      <c r="Q210" s="6" t="n"/>
      <c r="R210" s="6" t="n"/>
    </row>
    <row r="211">
      <c r="A211" s="5" t="n"/>
      <c r="B211" s="6" t="n"/>
      <c r="C211" s="6" t="n"/>
      <c r="D211" s="6" t="n"/>
      <c r="E211" s="6" t="n"/>
      <c r="F211" s="6" t="n"/>
      <c r="G211" s="7">
        <f>IF(F211="","",IFERROR(VLOOKUP(F211,Lists!$A$4:$E$9,4,FALSE),""))</f>
        <v/>
      </c>
      <c r="H211" s="7">
        <f>IF(F211="","",IFERROR(VLOOKUP(F211,Lists!$A$4:$E$9,5,FALSE),""))</f>
        <v/>
      </c>
      <c r="I211" s="8" t="n"/>
      <c r="J211" s="8" t="n"/>
      <c r="K211" s="6" t="n"/>
      <c r="L211" s="9">
        <f>IF(OR(I211="",J211=""),"",ROUND(MOD(J211-I211,1)*24,2))</f>
        <v/>
      </c>
      <c r="M211" s="9">
        <f>IF(F211="","",IFERROR(VLOOKUP(F211,Lists!$A$4:$E$9,3,FALSE),""))</f>
        <v/>
      </c>
      <c r="N211" s="9">
        <f>IF(OR(L211="",M211=""),"",FLOOR(MAX(0,L211-M211),0.5))</f>
        <v/>
      </c>
      <c r="O211" s="10">
        <f>IF(OR(I211="",G211=""),"",MAX(0,ROUND((MOD(I211-G211+0.5,1)-0.5)*1440,0)))</f>
        <v/>
      </c>
      <c r="P211" s="10">
        <f>IF(OR(J211="",H211=""),"",MAX(0,ROUND((MOD(H211-J211+0.5,1)-0.5)*1440,0)))</f>
        <v/>
      </c>
      <c r="Q211" s="6" t="n"/>
      <c r="R211" s="6" t="n"/>
    </row>
    <row r="212">
      <c r="A212" s="5" t="n"/>
      <c r="B212" s="6" t="n"/>
      <c r="C212" s="6" t="n"/>
      <c r="D212" s="6" t="n"/>
      <c r="E212" s="6" t="n"/>
      <c r="F212" s="6" t="n"/>
      <c r="G212" s="7">
        <f>IF(F212="","",IFERROR(VLOOKUP(F212,Lists!$A$4:$E$9,4,FALSE),""))</f>
        <v/>
      </c>
      <c r="H212" s="7">
        <f>IF(F212="","",IFERROR(VLOOKUP(F212,Lists!$A$4:$E$9,5,FALSE),""))</f>
        <v/>
      </c>
      <c r="I212" s="8" t="n"/>
      <c r="J212" s="8" t="n"/>
      <c r="K212" s="6" t="n"/>
      <c r="L212" s="9">
        <f>IF(OR(I212="",J212=""),"",ROUND(MOD(J212-I212,1)*24,2))</f>
        <v/>
      </c>
      <c r="M212" s="9">
        <f>IF(F212="","",IFERROR(VLOOKUP(F212,Lists!$A$4:$E$9,3,FALSE),""))</f>
        <v/>
      </c>
      <c r="N212" s="9">
        <f>IF(OR(L212="",M212=""),"",FLOOR(MAX(0,L212-M212),0.5))</f>
        <v/>
      </c>
      <c r="O212" s="10">
        <f>IF(OR(I212="",G212=""),"",MAX(0,ROUND((MOD(I212-G212+0.5,1)-0.5)*1440,0)))</f>
        <v/>
      </c>
      <c r="P212" s="10">
        <f>IF(OR(J212="",H212=""),"",MAX(0,ROUND((MOD(H212-J212+0.5,1)-0.5)*1440,0)))</f>
        <v/>
      </c>
      <c r="Q212" s="6" t="n"/>
      <c r="R212" s="6" t="n"/>
    </row>
    <row r="213">
      <c r="A213" s="5" t="n"/>
      <c r="B213" s="6" t="n"/>
      <c r="C213" s="6" t="n"/>
      <c r="D213" s="6" t="n"/>
      <c r="E213" s="6" t="n"/>
      <c r="F213" s="6" t="n"/>
      <c r="G213" s="7">
        <f>IF(F213="","",IFERROR(VLOOKUP(F213,Lists!$A$4:$E$9,4,FALSE),""))</f>
        <v/>
      </c>
      <c r="H213" s="7">
        <f>IF(F213="","",IFERROR(VLOOKUP(F213,Lists!$A$4:$E$9,5,FALSE),""))</f>
        <v/>
      </c>
      <c r="I213" s="8" t="n"/>
      <c r="J213" s="8" t="n"/>
      <c r="K213" s="6" t="n"/>
      <c r="L213" s="9">
        <f>IF(OR(I213="",J213=""),"",ROUND(MOD(J213-I213,1)*24,2))</f>
        <v/>
      </c>
      <c r="M213" s="9">
        <f>IF(F213="","",IFERROR(VLOOKUP(F213,Lists!$A$4:$E$9,3,FALSE),""))</f>
        <v/>
      </c>
      <c r="N213" s="9">
        <f>IF(OR(L213="",M213=""),"",FLOOR(MAX(0,L213-M213),0.5))</f>
        <v/>
      </c>
      <c r="O213" s="10">
        <f>IF(OR(I213="",G213=""),"",MAX(0,ROUND((MOD(I213-G213+0.5,1)-0.5)*1440,0)))</f>
        <v/>
      </c>
      <c r="P213" s="10">
        <f>IF(OR(J213="",H213=""),"",MAX(0,ROUND((MOD(H213-J213+0.5,1)-0.5)*1440,0)))</f>
        <v/>
      </c>
      <c r="Q213" s="6" t="n"/>
      <c r="R213" s="6" t="n"/>
    </row>
    <row r="214">
      <c r="A214" s="5" t="n"/>
      <c r="B214" s="6" t="n"/>
      <c r="C214" s="6" t="n"/>
      <c r="D214" s="6" t="n"/>
      <c r="E214" s="6" t="n"/>
      <c r="F214" s="6" t="n"/>
      <c r="G214" s="7">
        <f>IF(F214="","",IFERROR(VLOOKUP(F214,Lists!$A$4:$E$9,4,FALSE),""))</f>
        <v/>
      </c>
      <c r="H214" s="7">
        <f>IF(F214="","",IFERROR(VLOOKUP(F214,Lists!$A$4:$E$9,5,FALSE),""))</f>
        <v/>
      </c>
      <c r="I214" s="8" t="n"/>
      <c r="J214" s="8" t="n"/>
      <c r="K214" s="6" t="n"/>
      <c r="L214" s="9">
        <f>IF(OR(I214="",J214=""),"",ROUND(MOD(J214-I214,1)*24,2))</f>
        <v/>
      </c>
      <c r="M214" s="9">
        <f>IF(F214="","",IFERROR(VLOOKUP(F214,Lists!$A$4:$E$9,3,FALSE),""))</f>
        <v/>
      </c>
      <c r="N214" s="9">
        <f>IF(OR(L214="",M214=""),"",FLOOR(MAX(0,L214-M214),0.5))</f>
        <v/>
      </c>
      <c r="O214" s="10">
        <f>IF(OR(I214="",G214=""),"",MAX(0,ROUND((MOD(I214-G214+0.5,1)-0.5)*1440,0)))</f>
        <v/>
      </c>
      <c r="P214" s="10">
        <f>IF(OR(J214="",H214=""),"",MAX(0,ROUND((MOD(H214-J214+0.5,1)-0.5)*1440,0)))</f>
        <v/>
      </c>
      <c r="Q214" s="6" t="n"/>
      <c r="R214" s="6" t="n"/>
    </row>
    <row r="215">
      <c r="A215" s="5" t="n"/>
      <c r="B215" s="6" t="n"/>
      <c r="C215" s="6" t="n"/>
      <c r="D215" s="6" t="n"/>
      <c r="E215" s="6" t="n"/>
      <c r="F215" s="6" t="n"/>
      <c r="G215" s="7">
        <f>IF(F215="","",IFERROR(VLOOKUP(F215,Lists!$A$4:$E$9,4,FALSE),""))</f>
        <v/>
      </c>
      <c r="H215" s="7">
        <f>IF(F215="","",IFERROR(VLOOKUP(F215,Lists!$A$4:$E$9,5,FALSE),""))</f>
        <v/>
      </c>
      <c r="I215" s="8" t="n"/>
      <c r="J215" s="8" t="n"/>
      <c r="K215" s="6" t="n"/>
      <c r="L215" s="9">
        <f>IF(OR(I215="",J215=""),"",ROUND(MOD(J215-I215,1)*24,2))</f>
        <v/>
      </c>
      <c r="M215" s="9">
        <f>IF(F215="","",IFERROR(VLOOKUP(F215,Lists!$A$4:$E$9,3,FALSE),""))</f>
        <v/>
      </c>
      <c r="N215" s="9">
        <f>IF(OR(L215="",M215=""),"",FLOOR(MAX(0,L215-M215),0.5))</f>
        <v/>
      </c>
      <c r="O215" s="10">
        <f>IF(OR(I215="",G215=""),"",MAX(0,ROUND((MOD(I215-G215+0.5,1)-0.5)*1440,0)))</f>
        <v/>
      </c>
      <c r="P215" s="10">
        <f>IF(OR(J215="",H215=""),"",MAX(0,ROUND((MOD(H215-J215+0.5,1)-0.5)*1440,0)))</f>
        <v/>
      </c>
      <c r="Q215" s="6" t="n"/>
      <c r="R215" s="6" t="n"/>
    </row>
    <row r="216">
      <c r="A216" s="5" t="n"/>
      <c r="B216" s="6" t="n"/>
      <c r="C216" s="6" t="n"/>
      <c r="D216" s="6" t="n"/>
      <c r="E216" s="6" t="n"/>
      <c r="F216" s="6" t="n"/>
      <c r="G216" s="7">
        <f>IF(F216="","",IFERROR(VLOOKUP(F216,Lists!$A$4:$E$9,4,FALSE),""))</f>
        <v/>
      </c>
      <c r="H216" s="7">
        <f>IF(F216="","",IFERROR(VLOOKUP(F216,Lists!$A$4:$E$9,5,FALSE),""))</f>
        <v/>
      </c>
      <c r="I216" s="8" t="n"/>
      <c r="J216" s="8" t="n"/>
      <c r="K216" s="6" t="n"/>
      <c r="L216" s="9">
        <f>IF(OR(I216="",J216=""),"",ROUND(MOD(J216-I216,1)*24,2))</f>
        <v/>
      </c>
      <c r="M216" s="9">
        <f>IF(F216="","",IFERROR(VLOOKUP(F216,Lists!$A$4:$E$9,3,FALSE),""))</f>
        <v/>
      </c>
      <c r="N216" s="9">
        <f>IF(OR(L216="",M216=""),"",FLOOR(MAX(0,L216-M216),0.5))</f>
        <v/>
      </c>
      <c r="O216" s="10">
        <f>IF(OR(I216="",G216=""),"",MAX(0,ROUND((MOD(I216-G216+0.5,1)-0.5)*1440,0)))</f>
        <v/>
      </c>
      <c r="P216" s="10">
        <f>IF(OR(J216="",H216=""),"",MAX(0,ROUND((MOD(H216-J216+0.5,1)-0.5)*1440,0)))</f>
        <v/>
      </c>
      <c r="Q216" s="6" t="n"/>
      <c r="R216" s="6" t="n"/>
    </row>
    <row r="217">
      <c r="A217" s="5" t="n"/>
      <c r="B217" s="6" t="n"/>
      <c r="C217" s="6" t="n"/>
      <c r="D217" s="6" t="n"/>
      <c r="E217" s="6" t="n"/>
      <c r="F217" s="6" t="n"/>
      <c r="G217" s="7">
        <f>IF(F217="","",IFERROR(VLOOKUP(F217,Lists!$A$4:$E$9,4,FALSE),""))</f>
        <v/>
      </c>
      <c r="H217" s="7">
        <f>IF(F217="","",IFERROR(VLOOKUP(F217,Lists!$A$4:$E$9,5,FALSE),""))</f>
        <v/>
      </c>
      <c r="I217" s="8" t="n"/>
      <c r="J217" s="8" t="n"/>
      <c r="K217" s="6" t="n"/>
      <c r="L217" s="9">
        <f>IF(OR(I217="",J217=""),"",ROUND(MOD(J217-I217,1)*24,2))</f>
        <v/>
      </c>
      <c r="M217" s="9">
        <f>IF(F217="","",IFERROR(VLOOKUP(F217,Lists!$A$4:$E$9,3,FALSE),""))</f>
        <v/>
      </c>
      <c r="N217" s="9">
        <f>IF(OR(L217="",M217=""),"",FLOOR(MAX(0,L217-M217),0.5))</f>
        <v/>
      </c>
      <c r="O217" s="10">
        <f>IF(OR(I217="",G217=""),"",MAX(0,ROUND((MOD(I217-G217+0.5,1)-0.5)*1440,0)))</f>
        <v/>
      </c>
      <c r="P217" s="10">
        <f>IF(OR(J217="",H217=""),"",MAX(0,ROUND((MOD(H217-J217+0.5,1)-0.5)*1440,0)))</f>
        <v/>
      </c>
      <c r="Q217" s="6" t="n"/>
      <c r="R217" s="6" t="n"/>
    </row>
    <row r="218">
      <c r="A218" s="5" t="n"/>
      <c r="B218" s="6" t="n"/>
      <c r="C218" s="6" t="n"/>
      <c r="D218" s="6" t="n"/>
      <c r="E218" s="6" t="n"/>
      <c r="F218" s="6" t="n"/>
      <c r="G218" s="7">
        <f>IF(F218="","",IFERROR(VLOOKUP(F218,Lists!$A$4:$E$9,4,FALSE),""))</f>
        <v/>
      </c>
      <c r="H218" s="7">
        <f>IF(F218="","",IFERROR(VLOOKUP(F218,Lists!$A$4:$E$9,5,FALSE),""))</f>
        <v/>
      </c>
      <c r="I218" s="8" t="n"/>
      <c r="J218" s="8" t="n"/>
      <c r="K218" s="6" t="n"/>
      <c r="L218" s="9">
        <f>IF(OR(I218="",J218=""),"",ROUND(MOD(J218-I218,1)*24,2))</f>
        <v/>
      </c>
      <c r="M218" s="9">
        <f>IF(F218="","",IFERROR(VLOOKUP(F218,Lists!$A$4:$E$9,3,FALSE),""))</f>
        <v/>
      </c>
      <c r="N218" s="9">
        <f>IF(OR(L218="",M218=""),"",FLOOR(MAX(0,L218-M218),0.5))</f>
        <v/>
      </c>
      <c r="O218" s="10">
        <f>IF(OR(I218="",G218=""),"",MAX(0,ROUND((MOD(I218-G218+0.5,1)-0.5)*1440,0)))</f>
        <v/>
      </c>
      <c r="P218" s="10">
        <f>IF(OR(J218="",H218=""),"",MAX(0,ROUND((MOD(H218-J218+0.5,1)-0.5)*1440,0)))</f>
        <v/>
      </c>
      <c r="Q218" s="6" t="n"/>
      <c r="R218" s="6" t="n"/>
    </row>
    <row r="219">
      <c r="A219" s="5" t="n"/>
      <c r="B219" s="6" t="n"/>
      <c r="C219" s="6" t="n"/>
      <c r="D219" s="6" t="n"/>
      <c r="E219" s="6" t="n"/>
      <c r="F219" s="6" t="n"/>
      <c r="G219" s="7">
        <f>IF(F219="","",IFERROR(VLOOKUP(F219,Lists!$A$4:$E$9,4,FALSE),""))</f>
        <v/>
      </c>
      <c r="H219" s="7">
        <f>IF(F219="","",IFERROR(VLOOKUP(F219,Lists!$A$4:$E$9,5,FALSE),""))</f>
        <v/>
      </c>
      <c r="I219" s="8" t="n"/>
      <c r="J219" s="8" t="n"/>
      <c r="K219" s="6" t="n"/>
      <c r="L219" s="9">
        <f>IF(OR(I219="",J219=""),"",ROUND(MOD(J219-I219,1)*24,2))</f>
        <v/>
      </c>
      <c r="M219" s="9">
        <f>IF(F219="","",IFERROR(VLOOKUP(F219,Lists!$A$4:$E$9,3,FALSE),""))</f>
        <v/>
      </c>
      <c r="N219" s="9">
        <f>IF(OR(L219="",M219=""),"",FLOOR(MAX(0,L219-M219),0.5))</f>
        <v/>
      </c>
      <c r="O219" s="10">
        <f>IF(OR(I219="",G219=""),"",MAX(0,ROUND((MOD(I219-G219+0.5,1)-0.5)*1440,0)))</f>
        <v/>
      </c>
      <c r="P219" s="10">
        <f>IF(OR(J219="",H219=""),"",MAX(0,ROUND((MOD(H219-J219+0.5,1)-0.5)*1440,0)))</f>
        <v/>
      </c>
      <c r="Q219" s="6" t="n"/>
      <c r="R219" s="6" t="n"/>
    </row>
    <row r="220">
      <c r="A220" s="5" t="n"/>
      <c r="B220" s="6" t="n"/>
      <c r="C220" s="6" t="n"/>
      <c r="D220" s="6" t="n"/>
      <c r="E220" s="6" t="n"/>
      <c r="F220" s="6" t="n"/>
      <c r="G220" s="7">
        <f>IF(F220="","",IFERROR(VLOOKUP(F220,Lists!$A$4:$E$9,4,FALSE),""))</f>
        <v/>
      </c>
      <c r="H220" s="7">
        <f>IF(F220="","",IFERROR(VLOOKUP(F220,Lists!$A$4:$E$9,5,FALSE),""))</f>
        <v/>
      </c>
      <c r="I220" s="8" t="n"/>
      <c r="J220" s="8" t="n"/>
      <c r="K220" s="6" t="n"/>
      <c r="L220" s="9">
        <f>IF(OR(I220="",J220=""),"",ROUND(MOD(J220-I220,1)*24,2))</f>
        <v/>
      </c>
      <c r="M220" s="9">
        <f>IF(F220="","",IFERROR(VLOOKUP(F220,Lists!$A$4:$E$9,3,FALSE),""))</f>
        <v/>
      </c>
      <c r="N220" s="9">
        <f>IF(OR(L220="",M220=""),"",FLOOR(MAX(0,L220-M220),0.5))</f>
        <v/>
      </c>
      <c r="O220" s="10">
        <f>IF(OR(I220="",G220=""),"",MAX(0,ROUND((MOD(I220-G220+0.5,1)-0.5)*1440,0)))</f>
        <v/>
      </c>
      <c r="P220" s="10">
        <f>IF(OR(J220="",H220=""),"",MAX(0,ROUND((MOD(H220-J220+0.5,1)-0.5)*1440,0)))</f>
        <v/>
      </c>
      <c r="Q220" s="6" t="n"/>
      <c r="R220" s="6" t="n"/>
    </row>
    <row r="221">
      <c r="A221" s="5" t="n"/>
      <c r="B221" s="6" t="n"/>
      <c r="C221" s="6" t="n"/>
      <c r="D221" s="6" t="n"/>
      <c r="E221" s="6" t="n"/>
      <c r="F221" s="6" t="n"/>
      <c r="G221" s="7">
        <f>IF(F221="","",IFERROR(VLOOKUP(F221,Lists!$A$4:$E$9,4,FALSE),""))</f>
        <v/>
      </c>
      <c r="H221" s="7">
        <f>IF(F221="","",IFERROR(VLOOKUP(F221,Lists!$A$4:$E$9,5,FALSE),""))</f>
        <v/>
      </c>
      <c r="I221" s="8" t="n"/>
      <c r="J221" s="8" t="n"/>
      <c r="K221" s="6" t="n"/>
      <c r="L221" s="9">
        <f>IF(OR(I221="",J221=""),"",ROUND(MOD(J221-I221,1)*24,2))</f>
        <v/>
      </c>
      <c r="M221" s="9">
        <f>IF(F221="","",IFERROR(VLOOKUP(F221,Lists!$A$4:$E$9,3,FALSE),""))</f>
        <v/>
      </c>
      <c r="N221" s="9">
        <f>IF(OR(L221="",M221=""),"",FLOOR(MAX(0,L221-M221),0.5))</f>
        <v/>
      </c>
      <c r="O221" s="10">
        <f>IF(OR(I221="",G221=""),"",MAX(0,ROUND((MOD(I221-G221+0.5,1)-0.5)*1440,0)))</f>
        <v/>
      </c>
      <c r="P221" s="10">
        <f>IF(OR(J221="",H221=""),"",MAX(0,ROUND((MOD(H221-J221+0.5,1)-0.5)*1440,0)))</f>
        <v/>
      </c>
      <c r="Q221" s="6" t="n"/>
      <c r="R221" s="6" t="n"/>
    </row>
    <row r="222">
      <c r="A222" s="5" t="n"/>
      <c r="B222" s="6" t="n"/>
      <c r="C222" s="6" t="n"/>
      <c r="D222" s="6" t="n"/>
      <c r="E222" s="6" t="n"/>
      <c r="F222" s="6" t="n"/>
      <c r="G222" s="7">
        <f>IF(F222="","",IFERROR(VLOOKUP(F222,Lists!$A$4:$E$9,4,FALSE),""))</f>
        <v/>
      </c>
      <c r="H222" s="7">
        <f>IF(F222="","",IFERROR(VLOOKUP(F222,Lists!$A$4:$E$9,5,FALSE),""))</f>
        <v/>
      </c>
      <c r="I222" s="8" t="n"/>
      <c r="J222" s="8" t="n"/>
      <c r="K222" s="6" t="n"/>
      <c r="L222" s="9">
        <f>IF(OR(I222="",J222=""),"",ROUND(MOD(J222-I222,1)*24,2))</f>
        <v/>
      </c>
      <c r="M222" s="9">
        <f>IF(F222="","",IFERROR(VLOOKUP(F222,Lists!$A$4:$E$9,3,FALSE),""))</f>
        <v/>
      </c>
      <c r="N222" s="9">
        <f>IF(OR(L222="",M222=""),"",FLOOR(MAX(0,L222-M222),0.5))</f>
        <v/>
      </c>
      <c r="O222" s="10">
        <f>IF(OR(I222="",G222=""),"",MAX(0,ROUND((MOD(I222-G222+0.5,1)-0.5)*1440,0)))</f>
        <v/>
      </c>
      <c r="P222" s="10">
        <f>IF(OR(J222="",H222=""),"",MAX(0,ROUND((MOD(H222-J222+0.5,1)-0.5)*1440,0)))</f>
        <v/>
      </c>
      <c r="Q222" s="6" t="n"/>
      <c r="R222" s="6" t="n"/>
    </row>
    <row r="223">
      <c r="A223" s="5" t="n"/>
      <c r="B223" s="6" t="n"/>
      <c r="C223" s="6" t="n"/>
      <c r="D223" s="6" t="n"/>
      <c r="E223" s="6" t="n"/>
      <c r="F223" s="6" t="n"/>
      <c r="G223" s="7">
        <f>IF(F223="","",IFERROR(VLOOKUP(F223,Lists!$A$4:$E$9,4,FALSE),""))</f>
        <v/>
      </c>
      <c r="H223" s="7">
        <f>IF(F223="","",IFERROR(VLOOKUP(F223,Lists!$A$4:$E$9,5,FALSE),""))</f>
        <v/>
      </c>
      <c r="I223" s="8" t="n"/>
      <c r="J223" s="8" t="n"/>
      <c r="K223" s="6" t="n"/>
      <c r="L223" s="9">
        <f>IF(OR(I223="",J223=""),"",ROUND(MOD(J223-I223,1)*24,2))</f>
        <v/>
      </c>
      <c r="M223" s="9">
        <f>IF(F223="","",IFERROR(VLOOKUP(F223,Lists!$A$4:$E$9,3,FALSE),""))</f>
        <v/>
      </c>
      <c r="N223" s="9">
        <f>IF(OR(L223="",M223=""),"",FLOOR(MAX(0,L223-M223),0.5))</f>
        <v/>
      </c>
      <c r="O223" s="10">
        <f>IF(OR(I223="",G223=""),"",MAX(0,ROUND((MOD(I223-G223+0.5,1)-0.5)*1440,0)))</f>
        <v/>
      </c>
      <c r="P223" s="10">
        <f>IF(OR(J223="",H223=""),"",MAX(0,ROUND((MOD(H223-J223+0.5,1)-0.5)*1440,0)))</f>
        <v/>
      </c>
      <c r="Q223" s="6" t="n"/>
      <c r="R223" s="6" t="n"/>
    </row>
    <row r="224">
      <c r="A224" s="5" t="n"/>
      <c r="B224" s="6" t="n"/>
      <c r="C224" s="6" t="n"/>
      <c r="D224" s="6" t="n"/>
      <c r="E224" s="6" t="n"/>
      <c r="F224" s="6" t="n"/>
      <c r="G224" s="7">
        <f>IF(F224="","",IFERROR(VLOOKUP(F224,Lists!$A$4:$E$9,4,FALSE),""))</f>
        <v/>
      </c>
      <c r="H224" s="7">
        <f>IF(F224="","",IFERROR(VLOOKUP(F224,Lists!$A$4:$E$9,5,FALSE),""))</f>
        <v/>
      </c>
      <c r="I224" s="8" t="n"/>
      <c r="J224" s="8" t="n"/>
      <c r="K224" s="6" t="n"/>
      <c r="L224" s="9">
        <f>IF(OR(I224="",J224=""),"",ROUND(MOD(J224-I224,1)*24,2))</f>
        <v/>
      </c>
      <c r="M224" s="9">
        <f>IF(F224="","",IFERROR(VLOOKUP(F224,Lists!$A$4:$E$9,3,FALSE),""))</f>
        <v/>
      </c>
      <c r="N224" s="9">
        <f>IF(OR(L224="",M224=""),"",FLOOR(MAX(0,L224-M224),0.5))</f>
        <v/>
      </c>
      <c r="O224" s="10">
        <f>IF(OR(I224="",G224=""),"",MAX(0,ROUND((MOD(I224-G224+0.5,1)-0.5)*1440,0)))</f>
        <v/>
      </c>
      <c r="P224" s="10">
        <f>IF(OR(J224="",H224=""),"",MAX(0,ROUND((MOD(H224-J224+0.5,1)-0.5)*1440,0)))</f>
        <v/>
      </c>
      <c r="Q224" s="6" t="n"/>
      <c r="R224" s="6" t="n"/>
    </row>
    <row r="225">
      <c r="A225" s="5" t="n"/>
      <c r="B225" s="6" t="n"/>
      <c r="C225" s="6" t="n"/>
      <c r="D225" s="6" t="n"/>
      <c r="E225" s="6" t="n"/>
      <c r="F225" s="6" t="n"/>
      <c r="G225" s="7">
        <f>IF(F225="","",IFERROR(VLOOKUP(F225,Lists!$A$4:$E$9,4,FALSE),""))</f>
        <v/>
      </c>
      <c r="H225" s="7">
        <f>IF(F225="","",IFERROR(VLOOKUP(F225,Lists!$A$4:$E$9,5,FALSE),""))</f>
        <v/>
      </c>
      <c r="I225" s="8" t="n"/>
      <c r="J225" s="8" t="n"/>
      <c r="K225" s="6" t="n"/>
      <c r="L225" s="9">
        <f>IF(OR(I225="",J225=""),"",ROUND(MOD(J225-I225,1)*24,2))</f>
        <v/>
      </c>
      <c r="M225" s="9">
        <f>IF(F225="","",IFERROR(VLOOKUP(F225,Lists!$A$4:$E$9,3,FALSE),""))</f>
        <v/>
      </c>
      <c r="N225" s="9">
        <f>IF(OR(L225="",M225=""),"",FLOOR(MAX(0,L225-M225),0.5))</f>
        <v/>
      </c>
      <c r="O225" s="10">
        <f>IF(OR(I225="",G225=""),"",MAX(0,ROUND((MOD(I225-G225+0.5,1)-0.5)*1440,0)))</f>
        <v/>
      </c>
      <c r="P225" s="10">
        <f>IF(OR(J225="",H225=""),"",MAX(0,ROUND((MOD(H225-J225+0.5,1)-0.5)*1440,0)))</f>
        <v/>
      </c>
      <c r="Q225" s="6" t="n"/>
      <c r="R225" s="6" t="n"/>
    </row>
    <row r="226">
      <c r="A226" s="5" t="n"/>
      <c r="B226" s="6" t="n"/>
      <c r="C226" s="6" t="n"/>
      <c r="D226" s="6" t="n"/>
      <c r="E226" s="6" t="n"/>
      <c r="F226" s="6" t="n"/>
      <c r="G226" s="7">
        <f>IF(F226="","",IFERROR(VLOOKUP(F226,Lists!$A$4:$E$9,4,FALSE),""))</f>
        <v/>
      </c>
      <c r="H226" s="7">
        <f>IF(F226="","",IFERROR(VLOOKUP(F226,Lists!$A$4:$E$9,5,FALSE),""))</f>
        <v/>
      </c>
      <c r="I226" s="8" t="n"/>
      <c r="J226" s="8" t="n"/>
      <c r="K226" s="6" t="n"/>
      <c r="L226" s="9">
        <f>IF(OR(I226="",J226=""),"",ROUND(MOD(J226-I226,1)*24,2))</f>
        <v/>
      </c>
      <c r="M226" s="9">
        <f>IF(F226="","",IFERROR(VLOOKUP(F226,Lists!$A$4:$E$9,3,FALSE),""))</f>
        <v/>
      </c>
      <c r="N226" s="9">
        <f>IF(OR(L226="",M226=""),"",FLOOR(MAX(0,L226-M226),0.5))</f>
        <v/>
      </c>
      <c r="O226" s="10">
        <f>IF(OR(I226="",G226=""),"",MAX(0,ROUND((MOD(I226-G226+0.5,1)-0.5)*1440,0)))</f>
        <v/>
      </c>
      <c r="P226" s="10">
        <f>IF(OR(J226="",H226=""),"",MAX(0,ROUND((MOD(H226-J226+0.5,1)-0.5)*1440,0)))</f>
        <v/>
      </c>
      <c r="Q226" s="6" t="n"/>
      <c r="R226" s="6" t="n"/>
    </row>
    <row r="227">
      <c r="A227" s="5" t="n"/>
      <c r="B227" s="6" t="n"/>
      <c r="C227" s="6" t="n"/>
      <c r="D227" s="6" t="n"/>
      <c r="E227" s="6" t="n"/>
      <c r="F227" s="6" t="n"/>
      <c r="G227" s="7">
        <f>IF(F227="","",IFERROR(VLOOKUP(F227,Lists!$A$4:$E$9,4,FALSE),""))</f>
        <v/>
      </c>
      <c r="H227" s="7">
        <f>IF(F227="","",IFERROR(VLOOKUP(F227,Lists!$A$4:$E$9,5,FALSE),""))</f>
        <v/>
      </c>
      <c r="I227" s="8" t="n"/>
      <c r="J227" s="8" t="n"/>
      <c r="K227" s="6" t="n"/>
      <c r="L227" s="9">
        <f>IF(OR(I227="",J227=""),"",ROUND(MOD(J227-I227,1)*24,2))</f>
        <v/>
      </c>
      <c r="M227" s="9">
        <f>IF(F227="","",IFERROR(VLOOKUP(F227,Lists!$A$4:$E$9,3,FALSE),""))</f>
        <v/>
      </c>
      <c r="N227" s="9">
        <f>IF(OR(L227="",M227=""),"",FLOOR(MAX(0,L227-M227),0.5))</f>
        <v/>
      </c>
      <c r="O227" s="10">
        <f>IF(OR(I227="",G227=""),"",MAX(0,ROUND((MOD(I227-G227+0.5,1)-0.5)*1440,0)))</f>
        <v/>
      </c>
      <c r="P227" s="10">
        <f>IF(OR(J227="",H227=""),"",MAX(0,ROUND((MOD(H227-J227+0.5,1)-0.5)*1440,0)))</f>
        <v/>
      </c>
      <c r="Q227" s="6" t="n"/>
      <c r="R227" s="6" t="n"/>
    </row>
    <row r="228">
      <c r="A228" s="5" t="n"/>
      <c r="B228" s="6" t="n"/>
      <c r="C228" s="6" t="n"/>
      <c r="D228" s="6" t="n"/>
      <c r="E228" s="6" t="n"/>
      <c r="F228" s="6" t="n"/>
      <c r="G228" s="7">
        <f>IF(F228="","",IFERROR(VLOOKUP(F228,Lists!$A$4:$E$9,4,FALSE),""))</f>
        <v/>
      </c>
      <c r="H228" s="7">
        <f>IF(F228="","",IFERROR(VLOOKUP(F228,Lists!$A$4:$E$9,5,FALSE),""))</f>
        <v/>
      </c>
      <c r="I228" s="8" t="n"/>
      <c r="J228" s="8" t="n"/>
      <c r="K228" s="6" t="n"/>
      <c r="L228" s="9">
        <f>IF(OR(I228="",J228=""),"",ROUND(MOD(J228-I228,1)*24,2))</f>
        <v/>
      </c>
      <c r="M228" s="9">
        <f>IF(F228="","",IFERROR(VLOOKUP(F228,Lists!$A$4:$E$9,3,FALSE),""))</f>
        <v/>
      </c>
      <c r="N228" s="9">
        <f>IF(OR(L228="",M228=""),"",FLOOR(MAX(0,L228-M228),0.5))</f>
        <v/>
      </c>
      <c r="O228" s="10">
        <f>IF(OR(I228="",G228=""),"",MAX(0,ROUND((MOD(I228-G228+0.5,1)-0.5)*1440,0)))</f>
        <v/>
      </c>
      <c r="P228" s="10">
        <f>IF(OR(J228="",H228=""),"",MAX(0,ROUND((MOD(H228-J228+0.5,1)-0.5)*1440,0)))</f>
        <v/>
      </c>
      <c r="Q228" s="6" t="n"/>
      <c r="R228" s="6" t="n"/>
    </row>
    <row r="229">
      <c r="A229" s="5" t="n"/>
      <c r="B229" s="6" t="n"/>
      <c r="C229" s="6" t="n"/>
      <c r="D229" s="6" t="n"/>
      <c r="E229" s="6" t="n"/>
      <c r="F229" s="6" t="n"/>
      <c r="G229" s="7">
        <f>IF(F229="","",IFERROR(VLOOKUP(F229,Lists!$A$4:$E$9,4,FALSE),""))</f>
        <v/>
      </c>
      <c r="H229" s="7">
        <f>IF(F229="","",IFERROR(VLOOKUP(F229,Lists!$A$4:$E$9,5,FALSE),""))</f>
        <v/>
      </c>
      <c r="I229" s="8" t="n"/>
      <c r="J229" s="8" t="n"/>
      <c r="K229" s="6" t="n"/>
      <c r="L229" s="9">
        <f>IF(OR(I229="",J229=""),"",ROUND(MOD(J229-I229,1)*24,2))</f>
        <v/>
      </c>
      <c r="M229" s="9">
        <f>IF(F229="","",IFERROR(VLOOKUP(F229,Lists!$A$4:$E$9,3,FALSE),""))</f>
        <v/>
      </c>
      <c r="N229" s="9">
        <f>IF(OR(L229="",M229=""),"",FLOOR(MAX(0,L229-M229),0.5))</f>
        <v/>
      </c>
      <c r="O229" s="10">
        <f>IF(OR(I229="",G229=""),"",MAX(0,ROUND((MOD(I229-G229+0.5,1)-0.5)*1440,0)))</f>
        <v/>
      </c>
      <c r="P229" s="10">
        <f>IF(OR(J229="",H229=""),"",MAX(0,ROUND((MOD(H229-J229+0.5,1)-0.5)*1440,0)))</f>
        <v/>
      </c>
      <c r="Q229" s="6" t="n"/>
      <c r="R229" s="6" t="n"/>
    </row>
    <row r="230">
      <c r="A230" s="5" t="n"/>
      <c r="B230" s="6" t="n"/>
      <c r="C230" s="6" t="n"/>
      <c r="D230" s="6" t="n"/>
      <c r="E230" s="6" t="n"/>
      <c r="F230" s="6" t="n"/>
      <c r="G230" s="7">
        <f>IF(F230="","",IFERROR(VLOOKUP(F230,Lists!$A$4:$E$9,4,FALSE),""))</f>
        <v/>
      </c>
      <c r="H230" s="7">
        <f>IF(F230="","",IFERROR(VLOOKUP(F230,Lists!$A$4:$E$9,5,FALSE),""))</f>
        <v/>
      </c>
      <c r="I230" s="8" t="n"/>
      <c r="J230" s="8" t="n"/>
      <c r="K230" s="6" t="n"/>
      <c r="L230" s="9">
        <f>IF(OR(I230="",J230=""),"",ROUND(MOD(J230-I230,1)*24,2))</f>
        <v/>
      </c>
      <c r="M230" s="9">
        <f>IF(F230="","",IFERROR(VLOOKUP(F230,Lists!$A$4:$E$9,3,FALSE),""))</f>
        <v/>
      </c>
      <c r="N230" s="9">
        <f>IF(OR(L230="",M230=""),"",FLOOR(MAX(0,L230-M230),0.5))</f>
        <v/>
      </c>
      <c r="O230" s="10">
        <f>IF(OR(I230="",G230=""),"",MAX(0,ROUND((MOD(I230-G230+0.5,1)-0.5)*1440,0)))</f>
        <v/>
      </c>
      <c r="P230" s="10">
        <f>IF(OR(J230="",H230=""),"",MAX(0,ROUND((MOD(H230-J230+0.5,1)-0.5)*1440,0)))</f>
        <v/>
      </c>
      <c r="Q230" s="6" t="n"/>
      <c r="R230" s="6" t="n"/>
    </row>
    <row r="231">
      <c r="A231" s="5" t="n"/>
      <c r="B231" s="6" t="n"/>
      <c r="C231" s="6" t="n"/>
      <c r="D231" s="6" t="n"/>
      <c r="E231" s="6" t="n"/>
      <c r="F231" s="6" t="n"/>
      <c r="G231" s="7">
        <f>IF(F231="","",IFERROR(VLOOKUP(F231,Lists!$A$4:$E$9,4,FALSE),""))</f>
        <v/>
      </c>
      <c r="H231" s="7">
        <f>IF(F231="","",IFERROR(VLOOKUP(F231,Lists!$A$4:$E$9,5,FALSE),""))</f>
        <v/>
      </c>
      <c r="I231" s="8" t="n"/>
      <c r="J231" s="8" t="n"/>
      <c r="K231" s="6" t="n"/>
      <c r="L231" s="9">
        <f>IF(OR(I231="",J231=""),"",ROUND(MOD(J231-I231,1)*24,2))</f>
        <v/>
      </c>
      <c r="M231" s="9">
        <f>IF(F231="","",IFERROR(VLOOKUP(F231,Lists!$A$4:$E$9,3,FALSE),""))</f>
        <v/>
      </c>
      <c r="N231" s="9">
        <f>IF(OR(L231="",M231=""),"",FLOOR(MAX(0,L231-M231),0.5))</f>
        <v/>
      </c>
      <c r="O231" s="10">
        <f>IF(OR(I231="",G231=""),"",MAX(0,ROUND((MOD(I231-G231+0.5,1)-0.5)*1440,0)))</f>
        <v/>
      </c>
      <c r="P231" s="10">
        <f>IF(OR(J231="",H231=""),"",MAX(0,ROUND((MOD(H231-J231+0.5,1)-0.5)*1440,0)))</f>
        <v/>
      </c>
      <c r="Q231" s="6" t="n"/>
      <c r="R231" s="6" t="n"/>
    </row>
    <row r="232">
      <c r="A232" s="5" t="n"/>
      <c r="B232" s="6" t="n"/>
      <c r="C232" s="6" t="n"/>
      <c r="D232" s="6" t="n"/>
      <c r="E232" s="6" t="n"/>
      <c r="F232" s="6" t="n"/>
      <c r="G232" s="7">
        <f>IF(F232="","",IFERROR(VLOOKUP(F232,Lists!$A$4:$E$9,4,FALSE),""))</f>
        <v/>
      </c>
      <c r="H232" s="7">
        <f>IF(F232="","",IFERROR(VLOOKUP(F232,Lists!$A$4:$E$9,5,FALSE),""))</f>
        <v/>
      </c>
      <c r="I232" s="8" t="n"/>
      <c r="J232" s="8" t="n"/>
      <c r="K232" s="6" t="n"/>
      <c r="L232" s="9">
        <f>IF(OR(I232="",J232=""),"",ROUND(MOD(J232-I232,1)*24,2))</f>
        <v/>
      </c>
      <c r="M232" s="9">
        <f>IF(F232="","",IFERROR(VLOOKUP(F232,Lists!$A$4:$E$9,3,FALSE),""))</f>
        <v/>
      </c>
      <c r="N232" s="9">
        <f>IF(OR(L232="",M232=""),"",FLOOR(MAX(0,L232-M232),0.5))</f>
        <v/>
      </c>
      <c r="O232" s="10">
        <f>IF(OR(I232="",G232=""),"",MAX(0,ROUND((MOD(I232-G232+0.5,1)-0.5)*1440,0)))</f>
        <v/>
      </c>
      <c r="P232" s="10">
        <f>IF(OR(J232="",H232=""),"",MAX(0,ROUND((MOD(H232-J232+0.5,1)-0.5)*1440,0)))</f>
        <v/>
      </c>
      <c r="Q232" s="6" t="n"/>
      <c r="R232" s="6" t="n"/>
    </row>
    <row r="233">
      <c r="A233" s="5" t="n"/>
      <c r="B233" s="6" t="n"/>
      <c r="C233" s="6" t="n"/>
      <c r="D233" s="6" t="n"/>
      <c r="E233" s="6" t="n"/>
      <c r="F233" s="6" t="n"/>
      <c r="G233" s="7">
        <f>IF(F233="","",IFERROR(VLOOKUP(F233,Lists!$A$4:$E$9,4,FALSE),""))</f>
        <v/>
      </c>
      <c r="H233" s="7">
        <f>IF(F233="","",IFERROR(VLOOKUP(F233,Lists!$A$4:$E$9,5,FALSE),""))</f>
        <v/>
      </c>
      <c r="I233" s="8" t="n"/>
      <c r="J233" s="8" t="n"/>
      <c r="K233" s="6" t="n"/>
      <c r="L233" s="9">
        <f>IF(OR(I233="",J233=""),"",ROUND(MOD(J233-I233,1)*24,2))</f>
        <v/>
      </c>
      <c r="M233" s="9">
        <f>IF(F233="","",IFERROR(VLOOKUP(F233,Lists!$A$4:$E$9,3,FALSE),""))</f>
        <v/>
      </c>
      <c r="N233" s="9">
        <f>IF(OR(L233="",M233=""),"",FLOOR(MAX(0,L233-M233),0.5))</f>
        <v/>
      </c>
      <c r="O233" s="10">
        <f>IF(OR(I233="",G233=""),"",MAX(0,ROUND((MOD(I233-G233+0.5,1)-0.5)*1440,0)))</f>
        <v/>
      </c>
      <c r="P233" s="10">
        <f>IF(OR(J233="",H233=""),"",MAX(0,ROUND((MOD(H233-J233+0.5,1)-0.5)*1440,0)))</f>
        <v/>
      </c>
      <c r="Q233" s="6" t="n"/>
      <c r="R233" s="6" t="n"/>
    </row>
    <row r="234">
      <c r="A234" s="5" t="n"/>
      <c r="B234" s="6" t="n"/>
      <c r="C234" s="6" t="n"/>
      <c r="D234" s="6" t="n"/>
      <c r="E234" s="6" t="n"/>
      <c r="F234" s="6" t="n"/>
      <c r="G234" s="7">
        <f>IF(F234="","",IFERROR(VLOOKUP(F234,Lists!$A$4:$E$9,4,FALSE),""))</f>
        <v/>
      </c>
      <c r="H234" s="7">
        <f>IF(F234="","",IFERROR(VLOOKUP(F234,Lists!$A$4:$E$9,5,FALSE),""))</f>
        <v/>
      </c>
      <c r="I234" s="8" t="n"/>
      <c r="J234" s="8" t="n"/>
      <c r="K234" s="6" t="n"/>
      <c r="L234" s="9">
        <f>IF(OR(I234="",J234=""),"",ROUND(MOD(J234-I234,1)*24,2))</f>
        <v/>
      </c>
      <c r="M234" s="9">
        <f>IF(F234="","",IFERROR(VLOOKUP(F234,Lists!$A$4:$E$9,3,FALSE),""))</f>
        <v/>
      </c>
      <c r="N234" s="9">
        <f>IF(OR(L234="",M234=""),"",FLOOR(MAX(0,L234-M234),0.5))</f>
        <v/>
      </c>
      <c r="O234" s="10">
        <f>IF(OR(I234="",G234=""),"",MAX(0,ROUND((MOD(I234-G234+0.5,1)-0.5)*1440,0)))</f>
        <v/>
      </c>
      <c r="P234" s="10">
        <f>IF(OR(J234="",H234=""),"",MAX(0,ROUND((MOD(H234-J234+0.5,1)-0.5)*1440,0)))</f>
        <v/>
      </c>
      <c r="Q234" s="6" t="n"/>
      <c r="R234" s="6" t="n"/>
    </row>
    <row r="235">
      <c r="A235" s="5" t="n"/>
      <c r="B235" s="6" t="n"/>
      <c r="C235" s="6" t="n"/>
      <c r="D235" s="6" t="n"/>
      <c r="E235" s="6" t="n"/>
      <c r="F235" s="6" t="n"/>
      <c r="G235" s="7">
        <f>IF(F235="","",IFERROR(VLOOKUP(F235,Lists!$A$4:$E$9,4,FALSE),""))</f>
        <v/>
      </c>
      <c r="H235" s="7">
        <f>IF(F235="","",IFERROR(VLOOKUP(F235,Lists!$A$4:$E$9,5,FALSE),""))</f>
        <v/>
      </c>
      <c r="I235" s="8" t="n"/>
      <c r="J235" s="8" t="n"/>
      <c r="K235" s="6" t="n"/>
      <c r="L235" s="9">
        <f>IF(OR(I235="",J235=""),"",ROUND(MOD(J235-I235,1)*24,2))</f>
        <v/>
      </c>
      <c r="M235" s="9">
        <f>IF(F235="","",IFERROR(VLOOKUP(F235,Lists!$A$4:$E$9,3,FALSE),""))</f>
        <v/>
      </c>
      <c r="N235" s="9">
        <f>IF(OR(L235="",M235=""),"",FLOOR(MAX(0,L235-M235),0.5))</f>
        <v/>
      </c>
      <c r="O235" s="10">
        <f>IF(OR(I235="",G235=""),"",MAX(0,ROUND((MOD(I235-G235+0.5,1)-0.5)*1440,0)))</f>
        <v/>
      </c>
      <c r="P235" s="10">
        <f>IF(OR(J235="",H235=""),"",MAX(0,ROUND((MOD(H235-J235+0.5,1)-0.5)*1440,0)))</f>
        <v/>
      </c>
      <c r="Q235" s="6" t="n"/>
      <c r="R235" s="6" t="n"/>
    </row>
    <row r="236">
      <c r="A236" s="5" t="n"/>
      <c r="B236" s="6" t="n"/>
      <c r="C236" s="6" t="n"/>
      <c r="D236" s="6" t="n"/>
      <c r="E236" s="6" t="n"/>
      <c r="F236" s="6" t="n"/>
      <c r="G236" s="7">
        <f>IF(F236="","",IFERROR(VLOOKUP(F236,Lists!$A$4:$E$9,4,FALSE),""))</f>
        <v/>
      </c>
      <c r="H236" s="7">
        <f>IF(F236="","",IFERROR(VLOOKUP(F236,Lists!$A$4:$E$9,5,FALSE),""))</f>
        <v/>
      </c>
      <c r="I236" s="8" t="n"/>
      <c r="J236" s="8" t="n"/>
      <c r="K236" s="6" t="n"/>
      <c r="L236" s="9">
        <f>IF(OR(I236="",J236=""),"",ROUND(MOD(J236-I236,1)*24,2))</f>
        <v/>
      </c>
      <c r="M236" s="9">
        <f>IF(F236="","",IFERROR(VLOOKUP(F236,Lists!$A$4:$E$9,3,FALSE),""))</f>
        <v/>
      </c>
      <c r="N236" s="9">
        <f>IF(OR(L236="",M236=""),"",FLOOR(MAX(0,L236-M236),0.5))</f>
        <v/>
      </c>
      <c r="O236" s="10">
        <f>IF(OR(I236="",G236=""),"",MAX(0,ROUND((MOD(I236-G236+0.5,1)-0.5)*1440,0)))</f>
        <v/>
      </c>
      <c r="P236" s="10">
        <f>IF(OR(J236="",H236=""),"",MAX(0,ROUND((MOD(H236-J236+0.5,1)-0.5)*1440,0)))</f>
        <v/>
      </c>
      <c r="Q236" s="6" t="n"/>
      <c r="R236" s="6" t="n"/>
    </row>
    <row r="237">
      <c r="A237" s="5" t="n"/>
      <c r="B237" s="6" t="n"/>
      <c r="C237" s="6" t="n"/>
      <c r="D237" s="6" t="n"/>
      <c r="E237" s="6" t="n"/>
      <c r="F237" s="6" t="n"/>
      <c r="G237" s="7">
        <f>IF(F237="","",IFERROR(VLOOKUP(F237,Lists!$A$4:$E$9,4,FALSE),""))</f>
        <v/>
      </c>
      <c r="H237" s="7">
        <f>IF(F237="","",IFERROR(VLOOKUP(F237,Lists!$A$4:$E$9,5,FALSE),""))</f>
        <v/>
      </c>
      <c r="I237" s="8" t="n"/>
      <c r="J237" s="8" t="n"/>
      <c r="K237" s="6" t="n"/>
      <c r="L237" s="9">
        <f>IF(OR(I237="",J237=""),"",ROUND(MOD(J237-I237,1)*24,2))</f>
        <v/>
      </c>
      <c r="M237" s="9">
        <f>IF(F237="","",IFERROR(VLOOKUP(F237,Lists!$A$4:$E$9,3,FALSE),""))</f>
        <v/>
      </c>
      <c r="N237" s="9">
        <f>IF(OR(L237="",M237=""),"",FLOOR(MAX(0,L237-M237),0.5))</f>
        <v/>
      </c>
      <c r="O237" s="10">
        <f>IF(OR(I237="",G237=""),"",MAX(0,ROUND((MOD(I237-G237+0.5,1)-0.5)*1440,0)))</f>
        <v/>
      </c>
      <c r="P237" s="10">
        <f>IF(OR(J237="",H237=""),"",MAX(0,ROUND((MOD(H237-J237+0.5,1)-0.5)*1440,0)))</f>
        <v/>
      </c>
      <c r="Q237" s="6" t="n"/>
      <c r="R237" s="6" t="n"/>
    </row>
    <row r="238">
      <c r="A238" s="5" t="n"/>
      <c r="B238" s="6" t="n"/>
      <c r="C238" s="6" t="n"/>
      <c r="D238" s="6" t="n"/>
      <c r="E238" s="6" t="n"/>
      <c r="F238" s="6" t="n"/>
      <c r="G238" s="7">
        <f>IF(F238="","",IFERROR(VLOOKUP(F238,Lists!$A$4:$E$9,4,FALSE),""))</f>
        <v/>
      </c>
      <c r="H238" s="7">
        <f>IF(F238="","",IFERROR(VLOOKUP(F238,Lists!$A$4:$E$9,5,FALSE),""))</f>
        <v/>
      </c>
      <c r="I238" s="8" t="n"/>
      <c r="J238" s="8" t="n"/>
      <c r="K238" s="6" t="n"/>
      <c r="L238" s="9">
        <f>IF(OR(I238="",J238=""),"",ROUND(MOD(J238-I238,1)*24,2))</f>
        <v/>
      </c>
      <c r="M238" s="9">
        <f>IF(F238="","",IFERROR(VLOOKUP(F238,Lists!$A$4:$E$9,3,FALSE),""))</f>
        <v/>
      </c>
      <c r="N238" s="9">
        <f>IF(OR(L238="",M238=""),"",FLOOR(MAX(0,L238-M238),0.5))</f>
        <v/>
      </c>
      <c r="O238" s="10">
        <f>IF(OR(I238="",G238=""),"",MAX(0,ROUND((MOD(I238-G238+0.5,1)-0.5)*1440,0)))</f>
        <v/>
      </c>
      <c r="P238" s="10">
        <f>IF(OR(J238="",H238=""),"",MAX(0,ROUND((MOD(H238-J238+0.5,1)-0.5)*1440,0)))</f>
        <v/>
      </c>
      <c r="Q238" s="6" t="n"/>
      <c r="R238" s="6" t="n"/>
    </row>
    <row r="239">
      <c r="A239" s="5" t="n"/>
      <c r="B239" s="6" t="n"/>
      <c r="C239" s="6" t="n"/>
      <c r="D239" s="6" t="n"/>
      <c r="E239" s="6" t="n"/>
      <c r="F239" s="6" t="n"/>
      <c r="G239" s="7">
        <f>IF(F239="","",IFERROR(VLOOKUP(F239,Lists!$A$4:$E$9,4,FALSE),""))</f>
        <v/>
      </c>
      <c r="H239" s="7">
        <f>IF(F239="","",IFERROR(VLOOKUP(F239,Lists!$A$4:$E$9,5,FALSE),""))</f>
        <v/>
      </c>
      <c r="I239" s="8" t="n"/>
      <c r="J239" s="8" t="n"/>
      <c r="K239" s="6" t="n"/>
      <c r="L239" s="9">
        <f>IF(OR(I239="",J239=""),"",ROUND(MOD(J239-I239,1)*24,2))</f>
        <v/>
      </c>
      <c r="M239" s="9">
        <f>IF(F239="","",IFERROR(VLOOKUP(F239,Lists!$A$4:$E$9,3,FALSE),""))</f>
        <v/>
      </c>
      <c r="N239" s="9">
        <f>IF(OR(L239="",M239=""),"",FLOOR(MAX(0,L239-M239),0.5))</f>
        <v/>
      </c>
      <c r="O239" s="10">
        <f>IF(OR(I239="",G239=""),"",MAX(0,ROUND((MOD(I239-G239+0.5,1)-0.5)*1440,0)))</f>
        <v/>
      </c>
      <c r="P239" s="10">
        <f>IF(OR(J239="",H239=""),"",MAX(0,ROUND((MOD(H239-J239+0.5,1)-0.5)*1440,0)))</f>
        <v/>
      </c>
      <c r="Q239" s="6" t="n"/>
      <c r="R239" s="6" t="n"/>
    </row>
    <row r="240">
      <c r="A240" s="5" t="n"/>
      <c r="B240" s="6" t="n"/>
      <c r="C240" s="6" t="n"/>
      <c r="D240" s="6" t="n"/>
      <c r="E240" s="6" t="n"/>
      <c r="F240" s="6" t="n"/>
      <c r="G240" s="7">
        <f>IF(F240="","",IFERROR(VLOOKUP(F240,Lists!$A$4:$E$9,4,FALSE),""))</f>
        <v/>
      </c>
      <c r="H240" s="7">
        <f>IF(F240="","",IFERROR(VLOOKUP(F240,Lists!$A$4:$E$9,5,FALSE),""))</f>
        <v/>
      </c>
      <c r="I240" s="8" t="n"/>
      <c r="J240" s="8" t="n"/>
      <c r="K240" s="6" t="n"/>
      <c r="L240" s="9">
        <f>IF(OR(I240="",J240=""),"",ROUND(MOD(J240-I240,1)*24,2))</f>
        <v/>
      </c>
      <c r="M240" s="9">
        <f>IF(F240="","",IFERROR(VLOOKUP(F240,Lists!$A$4:$E$9,3,FALSE),""))</f>
        <v/>
      </c>
      <c r="N240" s="9">
        <f>IF(OR(L240="",M240=""),"",FLOOR(MAX(0,L240-M240),0.5))</f>
        <v/>
      </c>
      <c r="O240" s="10">
        <f>IF(OR(I240="",G240=""),"",MAX(0,ROUND((MOD(I240-G240+0.5,1)-0.5)*1440,0)))</f>
        <v/>
      </c>
      <c r="P240" s="10">
        <f>IF(OR(J240="",H240=""),"",MAX(0,ROUND((MOD(H240-J240+0.5,1)-0.5)*1440,0)))</f>
        <v/>
      </c>
      <c r="Q240" s="6" t="n"/>
      <c r="R240" s="6" t="n"/>
    </row>
    <row r="241">
      <c r="A241" s="5" t="n"/>
      <c r="B241" s="6" t="n"/>
      <c r="C241" s="6" t="n"/>
      <c r="D241" s="6" t="n"/>
      <c r="E241" s="6" t="n"/>
      <c r="F241" s="6" t="n"/>
      <c r="G241" s="7">
        <f>IF(F241="","",IFERROR(VLOOKUP(F241,Lists!$A$4:$E$9,4,FALSE),""))</f>
        <v/>
      </c>
      <c r="H241" s="7">
        <f>IF(F241="","",IFERROR(VLOOKUP(F241,Lists!$A$4:$E$9,5,FALSE),""))</f>
        <v/>
      </c>
      <c r="I241" s="8" t="n"/>
      <c r="J241" s="8" t="n"/>
      <c r="K241" s="6" t="n"/>
      <c r="L241" s="9">
        <f>IF(OR(I241="",J241=""),"",ROUND(MOD(J241-I241,1)*24,2))</f>
        <v/>
      </c>
      <c r="M241" s="9">
        <f>IF(F241="","",IFERROR(VLOOKUP(F241,Lists!$A$4:$E$9,3,FALSE),""))</f>
        <v/>
      </c>
      <c r="N241" s="9">
        <f>IF(OR(L241="",M241=""),"",FLOOR(MAX(0,L241-M241),0.5))</f>
        <v/>
      </c>
      <c r="O241" s="10">
        <f>IF(OR(I241="",G241=""),"",MAX(0,ROUND((MOD(I241-G241+0.5,1)-0.5)*1440,0)))</f>
        <v/>
      </c>
      <c r="P241" s="10">
        <f>IF(OR(J241="",H241=""),"",MAX(0,ROUND((MOD(H241-J241+0.5,1)-0.5)*1440,0)))</f>
        <v/>
      </c>
      <c r="Q241" s="6" t="n"/>
      <c r="R241" s="6" t="n"/>
    </row>
    <row r="242">
      <c r="A242" s="5" t="n"/>
      <c r="B242" s="6" t="n"/>
      <c r="C242" s="6" t="n"/>
      <c r="D242" s="6" t="n"/>
      <c r="E242" s="6" t="n"/>
      <c r="F242" s="6" t="n"/>
      <c r="G242" s="7">
        <f>IF(F242="","",IFERROR(VLOOKUP(F242,Lists!$A$4:$E$9,4,FALSE),""))</f>
        <v/>
      </c>
      <c r="H242" s="7">
        <f>IF(F242="","",IFERROR(VLOOKUP(F242,Lists!$A$4:$E$9,5,FALSE),""))</f>
        <v/>
      </c>
      <c r="I242" s="8" t="n"/>
      <c r="J242" s="8" t="n"/>
      <c r="K242" s="6" t="n"/>
      <c r="L242" s="9">
        <f>IF(OR(I242="",J242=""),"",ROUND(MOD(J242-I242,1)*24,2))</f>
        <v/>
      </c>
      <c r="M242" s="9">
        <f>IF(F242="","",IFERROR(VLOOKUP(F242,Lists!$A$4:$E$9,3,FALSE),""))</f>
        <v/>
      </c>
      <c r="N242" s="9">
        <f>IF(OR(L242="",M242=""),"",FLOOR(MAX(0,L242-M242),0.5))</f>
        <v/>
      </c>
      <c r="O242" s="10">
        <f>IF(OR(I242="",G242=""),"",MAX(0,ROUND((MOD(I242-G242+0.5,1)-0.5)*1440,0)))</f>
        <v/>
      </c>
      <c r="P242" s="10">
        <f>IF(OR(J242="",H242=""),"",MAX(0,ROUND((MOD(H242-J242+0.5,1)-0.5)*1440,0)))</f>
        <v/>
      </c>
      <c r="Q242" s="6" t="n"/>
      <c r="R242" s="6" t="n"/>
    </row>
    <row r="243">
      <c r="A243" s="5" t="n"/>
      <c r="B243" s="6" t="n"/>
      <c r="C243" s="6" t="n"/>
      <c r="D243" s="6" t="n"/>
      <c r="E243" s="6" t="n"/>
      <c r="F243" s="6" t="n"/>
      <c r="G243" s="7">
        <f>IF(F243="","",IFERROR(VLOOKUP(F243,Lists!$A$4:$E$9,4,FALSE),""))</f>
        <v/>
      </c>
      <c r="H243" s="7">
        <f>IF(F243="","",IFERROR(VLOOKUP(F243,Lists!$A$4:$E$9,5,FALSE),""))</f>
        <v/>
      </c>
      <c r="I243" s="8" t="n"/>
      <c r="J243" s="8" t="n"/>
      <c r="K243" s="6" t="n"/>
      <c r="L243" s="9">
        <f>IF(OR(I243="",J243=""),"",ROUND(MOD(J243-I243,1)*24,2))</f>
        <v/>
      </c>
      <c r="M243" s="9">
        <f>IF(F243="","",IFERROR(VLOOKUP(F243,Lists!$A$4:$E$9,3,FALSE),""))</f>
        <v/>
      </c>
      <c r="N243" s="9">
        <f>IF(OR(L243="",M243=""),"",FLOOR(MAX(0,L243-M243),0.5))</f>
        <v/>
      </c>
      <c r="O243" s="10">
        <f>IF(OR(I243="",G243=""),"",MAX(0,ROUND((MOD(I243-G243+0.5,1)-0.5)*1440,0)))</f>
        <v/>
      </c>
      <c r="P243" s="10">
        <f>IF(OR(J243="",H243=""),"",MAX(0,ROUND((MOD(H243-J243+0.5,1)-0.5)*1440,0)))</f>
        <v/>
      </c>
      <c r="Q243" s="6" t="n"/>
      <c r="R243" s="6" t="n"/>
    </row>
    <row r="244">
      <c r="A244" s="5" t="n"/>
      <c r="B244" s="6" t="n"/>
      <c r="C244" s="6" t="n"/>
      <c r="D244" s="6" t="n"/>
      <c r="E244" s="6" t="n"/>
      <c r="F244" s="6" t="n"/>
      <c r="G244" s="7">
        <f>IF(F244="","",IFERROR(VLOOKUP(F244,Lists!$A$4:$E$9,4,FALSE),""))</f>
        <v/>
      </c>
      <c r="H244" s="7">
        <f>IF(F244="","",IFERROR(VLOOKUP(F244,Lists!$A$4:$E$9,5,FALSE),""))</f>
        <v/>
      </c>
      <c r="I244" s="8" t="n"/>
      <c r="J244" s="8" t="n"/>
      <c r="K244" s="6" t="n"/>
      <c r="L244" s="9">
        <f>IF(OR(I244="",J244=""),"",ROUND(MOD(J244-I244,1)*24,2))</f>
        <v/>
      </c>
      <c r="M244" s="9">
        <f>IF(F244="","",IFERROR(VLOOKUP(F244,Lists!$A$4:$E$9,3,FALSE),""))</f>
        <v/>
      </c>
      <c r="N244" s="9">
        <f>IF(OR(L244="",M244=""),"",FLOOR(MAX(0,L244-M244),0.5))</f>
        <v/>
      </c>
      <c r="O244" s="10">
        <f>IF(OR(I244="",G244=""),"",MAX(0,ROUND((MOD(I244-G244+0.5,1)-0.5)*1440,0)))</f>
        <v/>
      </c>
      <c r="P244" s="10">
        <f>IF(OR(J244="",H244=""),"",MAX(0,ROUND((MOD(H244-J244+0.5,1)-0.5)*1440,0)))</f>
        <v/>
      </c>
      <c r="Q244" s="6" t="n"/>
      <c r="R244" s="6" t="n"/>
    </row>
    <row r="245">
      <c r="A245" s="5" t="n"/>
      <c r="B245" s="6" t="n"/>
      <c r="C245" s="6" t="n"/>
      <c r="D245" s="6" t="n"/>
      <c r="E245" s="6" t="n"/>
      <c r="F245" s="6" t="n"/>
      <c r="G245" s="7">
        <f>IF(F245="","",IFERROR(VLOOKUP(F245,Lists!$A$4:$E$9,4,FALSE),""))</f>
        <v/>
      </c>
      <c r="H245" s="7">
        <f>IF(F245="","",IFERROR(VLOOKUP(F245,Lists!$A$4:$E$9,5,FALSE),""))</f>
        <v/>
      </c>
      <c r="I245" s="8" t="n"/>
      <c r="J245" s="8" t="n"/>
      <c r="K245" s="6" t="n"/>
      <c r="L245" s="9">
        <f>IF(OR(I245="",J245=""),"",ROUND(MOD(J245-I245,1)*24,2))</f>
        <v/>
      </c>
      <c r="M245" s="9">
        <f>IF(F245="","",IFERROR(VLOOKUP(F245,Lists!$A$4:$E$9,3,FALSE),""))</f>
        <v/>
      </c>
      <c r="N245" s="9">
        <f>IF(OR(L245="",M245=""),"",FLOOR(MAX(0,L245-M245),0.5))</f>
        <v/>
      </c>
      <c r="O245" s="10">
        <f>IF(OR(I245="",G245=""),"",MAX(0,ROUND((MOD(I245-G245+0.5,1)-0.5)*1440,0)))</f>
        <v/>
      </c>
      <c r="P245" s="10">
        <f>IF(OR(J245="",H245=""),"",MAX(0,ROUND((MOD(H245-J245+0.5,1)-0.5)*1440,0)))</f>
        <v/>
      </c>
      <c r="Q245" s="6" t="n"/>
      <c r="R245" s="6" t="n"/>
    </row>
    <row r="246">
      <c r="A246" s="5" t="n"/>
      <c r="B246" s="6" t="n"/>
      <c r="C246" s="6" t="n"/>
      <c r="D246" s="6" t="n"/>
      <c r="E246" s="6" t="n"/>
      <c r="F246" s="6" t="n"/>
      <c r="G246" s="7">
        <f>IF(F246="","",IFERROR(VLOOKUP(F246,Lists!$A$4:$E$9,4,FALSE),""))</f>
        <v/>
      </c>
      <c r="H246" s="7">
        <f>IF(F246="","",IFERROR(VLOOKUP(F246,Lists!$A$4:$E$9,5,FALSE),""))</f>
        <v/>
      </c>
      <c r="I246" s="8" t="n"/>
      <c r="J246" s="8" t="n"/>
      <c r="K246" s="6" t="n"/>
      <c r="L246" s="9">
        <f>IF(OR(I246="",J246=""),"",ROUND(MOD(J246-I246,1)*24,2))</f>
        <v/>
      </c>
      <c r="M246" s="9">
        <f>IF(F246="","",IFERROR(VLOOKUP(F246,Lists!$A$4:$E$9,3,FALSE),""))</f>
        <v/>
      </c>
      <c r="N246" s="9">
        <f>IF(OR(L246="",M246=""),"",FLOOR(MAX(0,L246-M246),0.5))</f>
        <v/>
      </c>
      <c r="O246" s="10">
        <f>IF(OR(I246="",G246=""),"",MAX(0,ROUND((MOD(I246-G246+0.5,1)-0.5)*1440,0)))</f>
        <v/>
      </c>
      <c r="P246" s="10">
        <f>IF(OR(J246="",H246=""),"",MAX(0,ROUND((MOD(H246-J246+0.5,1)-0.5)*1440,0)))</f>
        <v/>
      </c>
      <c r="Q246" s="6" t="n"/>
      <c r="R246" s="6" t="n"/>
    </row>
    <row r="247">
      <c r="A247" s="5" t="n"/>
      <c r="B247" s="6" t="n"/>
      <c r="C247" s="6" t="n"/>
      <c r="D247" s="6" t="n"/>
      <c r="E247" s="6" t="n"/>
      <c r="F247" s="6" t="n"/>
      <c r="G247" s="7">
        <f>IF(F247="","",IFERROR(VLOOKUP(F247,Lists!$A$4:$E$9,4,FALSE),""))</f>
        <v/>
      </c>
      <c r="H247" s="7">
        <f>IF(F247="","",IFERROR(VLOOKUP(F247,Lists!$A$4:$E$9,5,FALSE),""))</f>
        <v/>
      </c>
      <c r="I247" s="8" t="n"/>
      <c r="J247" s="8" t="n"/>
      <c r="K247" s="6" t="n"/>
      <c r="L247" s="9">
        <f>IF(OR(I247="",J247=""),"",ROUND(MOD(J247-I247,1)*24,2))</f>
        <v/>
      </c>
      <c r="M247" s="9">
        <f>IF(F247="","",IFERROR(VLOOKUP(F247,Lists!$A$4:$E$9,3,FALSE),""))</f>
        <v/>
      </c>
      <c r="N247" s="9">
        <f>IF(OR(L247="",M247=""),"",FLOOR(MAX(0,L247-M247),0.5))</f>
        <v/>
      </c>
      <c r="O247" s="10">
        <f>IF(OR(I247="",G247=""),"",MAX(0,ROUND((MOD(I247-G247+0.5,1)-0.5)*1440,0)))</f>
        <v/>
      </c>
      <c r="P247" s="10">
        <f>IF(OR(J247="",H247=""),"",MAX(0,ROUND((MOD(H247-J247+0.5,1)-0.5)*1440,0)))</f>
        <v/>
      </c>
      <c r="Q247" s="6" t="n"/>
      <c r="R247" s="6" t="n"/>
    </row>
    <row r="248">
      <c r="A248" s="5" t="n"/>
      <c r="B248" s="6" t="n"/>
      <c r="C248" s="6" t="n"/>
      <c r="D248" s="6" t="n"/>
      <c r="E248" s="6" t="n"/>
      <c r="F248" s="6" t="n"/>
      <c r="G248" s="7">
        <f>IF(F248="","",IFERROR(VLOOKUP(F248,Lists!$A$4:$E$9,4,FALSE),""))</f>
        <v/>
      </c>
      <c r="H248" s="7">
        <f>IF(F248="","",IFERROR(VLOOKUP(F248,Lists!$A$4:$E$9,5,FALSE),""))</f>
        <v/>
      </c>
      <c r="I248" s="8" t="n"/>
      <c r="J248" s="8" t="n"/>
      <c r="K248" s="6" t="n"/>
      <c r="L248" s="9">
        <f>IF(OR(I248="",J248=""),"",ROUND(MOD(J248-I248,1)*24,2))</f>
        <v/>
      </c>
      <c r="M248" s="9">
        <f>IF(F248="","",IFERROR(VLOOKUP(F248,Lists!$A$4:$E$9,3,FALSE),""))</f>
        <v/>
      </c>
      <c r="N248" s="9">
        <f>IF(OR(L248="",M248=""),"",FLOOR(MAX(0,L248-M248),0.5))</f>
        <v/>
      </c>
      <c r="O248" s="10">
        <f>IF(OR(I248="",G248=""),"",MAX(0,ROUND((MOD(I248-G248+0.5,1)-0.5)*1440,0)))</f>
        <v/>
      </c>
      <c r="P248" s="10">
        <f>IF(OR(J248="",H248=""),"",MAX(0,ROUND((MOD(H248-J248+0.5,1)-0.5)*1440,0)))</f>
        <v/>
      </c>
      <c r="Q248" s="6" t="n"/>
      <c r="R248" s="6" t="n"/>
    </row>
    <row r="249">
      <c r="A249" s="5" t="n"/>
      <c r="B249" s="6" t="n"/>
      <c r="C249" s="6" t="n"/>
      <c r="D249" s="6" t="n"/>
      <c r="E249" s="6" t="n"/>
      <c r="F249" s="6" t="n"/>
      <c r="G249" s="7">
        <f>IF(F249="","",IFERROR(VLOOKUP(F249,Lists!$A$4:$E$9,4,FALSE),""))</f>
        <v/>
      </c>
      <c r="H249" s="7">
        <f>IF(F249="","",IFERROR(VLOOKUP(F249,Lists!$A$4:$E$9,5,FALSE),""))</f>
        <v/>
      </c>
      <c r="I249" s="8" t="n"/>
      <c r="J249" s="8" t="n"/>
      <c r="K249" s="6" t="n"/>
      <c r="L249" s="9">
        <f>IF(OR(I249="",J249=""),"",ROUND(MOD(J249-I249,1)*24,2))</f>
        <v/>
      </c>
      <c r="M249" s="9">
        <f>IF(F249="","",IFERROR(VLOOKUP(F249,Lists!$A$4:$E$9,3,FALSE),""))</f>
        <v/>
      </c>
      <c r="N249" s="9">
        <f>IF(OR(L249="",M249=""),"",FLOOR(MAX(0,L249-M249),0.5))</f>
        <v/>
      </c>
      <c r="O249" s="10">
        <f>IF(OR(I249="",G249=""),"",MAX(0,ROUND((MOD(I249-G249+0.5,1)-0.5)*1440,0)))</f>
        <v/>
      </c>
      <c r="P249" s="10">
        <f>IF(OR(J249="",H249=""),"",MAX(0,ROUND((MOD(H249-J249+0.5,1)-0.5)*1440,0)))</f>
        <v/>
      </c>
      <c r="Q249" s="6" t="n"/>
      <c r="R249" s="6" t="n"/>
    </row>
    <row r="250">
      <c r="A250" s="5" t="n"/>
      <c r="B250" s="6" t="n"/>
      <c r="C250" s="6" t="n"/>
      <c r="D250" s="6" t="n"/>
      <c r="E250" s="6" t="n"/>
      <c r="F250" s="6" t="n"/>
      <c r="G250" s="7">
        <f>IF(F250="","",IFERROR(VLOOKUP(F250,Lists!$A$4:$E$9,4,FALSE),""))</f>
        <v/>
      </c>
      <c r="H250" s="7">
        <f>IF(F250="","",IFERROR(VLOOKUP(F250,Lists!$A$4:$E$9,5,FALSE),""))</f>
        <v/>
      </c>
      <c r="I250" s="8" t="n"/>
      <c r="J250" s="8" t="n"/>
      <c r="K250" s="6" t="n"/>
      <c r="L250" s="9">
        <f>IF(OR(I250="",J250=""),"",ROUND(MOD(J250-I250,1)*24,2))</f>
        <v/>
      </c>
      <c r="M250" s="9">
        <f>IF(F250="","",IFERROR(VLOOKUP(F250,Lists!$A$4:$E$9,3,FALSE),""))</f>
        <v/>
      </c>
      <c r="N250" s="9">
        <f>IF(OR(L250="",M250=""),"",FLOOR(MAX(0,L250-M250),0.5))</f>
        <v/>
      </c>
      <c r="O250" s="10">
        <f>IF(OR(I250="",G250=""),"",MAX(0,ROUND((MOD(I250-G250+0.5,1)-0.5)*1440,0)))</f>
        <v/>
      </c>
      <c r="P250" s="10">
        <f>IF(OR(J250="",H250=""),"",MAX(0,ROUND((MOD(H250-J250+0.5,1)-0.5)*1440,0)))</f>
        <v/>
      </c>
      <c r="Q250" s="6" t="n"/>
      <c r="R250" s="6" t="n"/>
    </row>
    <row r="251">
      <c r="A251" s="5" t="n"/>
      <c r="B251" s="6" t="n"/>
      <c r="C251" s="6" t="n"/>
      <c r="D251" s="6" t="n"/>
      <c r="E251" s="6" t="n"/>
      <c r="F251" s="6" t="n"/>
      <c r="G251" s="7">
        <f>IF(F251="","",IFERROR(VLOOKUP(F251,Lists!$A$4:$E$9,4,FALSE),""))</f>
        <v/>
      </c>
      <c r="H251" s="7">
        <f>IF(F251="","",IFERROR(VLOOKUP(F251,Lists!$A$4:$E$9,5,FALSE),""))</f>
        <v/>
      </c>
      <c r="I251" s="8" t="n"/>
      <c r="J251" s="8" t="n"/>
      <c r="K251" s="6" t="n"/>
      <c r="L251" s="9">
        <f>IF(OR(I251="",J251=""),"",ROUND(MOD(J251-I251,1)*24,2))</f>
        <v/>
      </c>
      <c r="M251" s="9">
        <f>IF(F251="","",IFERROR(VLOOKUP(F251,Lists!$A$4:$E$9,3,FALSE),""))</f>
        <v/>
      </c>
      <c r="N251" s="9">
        <f>IF(OR(L251="",M251=""),"",FLOOR(MAX(0,L251-M251),0.5))</f>
        <v/>
      </c>
      <c r="O251" s="10">
        <f>IF(OR(I251="",G251=""),"",MAX(0,ROUND((MOD(I251-G251+0.5,1)-0.5)*1440,0)))</f>
        <v/>
      </c>
      <c r="P251" s="10">
        <f>IF(OR(J251="",H251=""),"",MAX(0,ROUND((MOD(H251-J251+0.5,1)-0.5)*1440,0)))</f>
        <v/>
      </c>
      <c r="Q251" s="6" t="n"/>
      <c r="R251" s="6" t="n"/>
    </row>
    <row r="252">
      <c r="A252" s="5" t="n"/>
      <c r="B252" s="6" t="n"/>
      <c r="C252" s="6" t="n"/>
      <c r="D252" s="6" t="n"/>
      <c r="E252" s="6" t="n"/>
      <c r="F252" s="6" t="n"/>
      <c r="G252" s="7">
        <f>IF(F252="","",IFERROR(VLOOKUP(F252,Lists!$A$4:$E$9,4,FALSE),""))</f>
        <v/>
      </c>
      <c r="H252" s="7">
        <f>IF(F252="","",IFERROR(VLOOKUP(F252,Lists!$A$4:$E$9,5,FALSE),""))</f>
        <v/>
      </c>
      <c r="I252" s="8" t="n"/>
      <c r="J252" s="8" t="n"/>
      <c r="K252" s="6" t="n"/>
      <c r="L252" s="9">
        <f>IF(OR(I252="",J252=""),"",ROUND(MOD(J252-I252,1)*24,2))</f>
        <v/>
      </c>
      <c r="M252" s="9">
        <f>IF(F252="","",IFERROR(VLOOKUP(F252,Lists!$A$4:$E$9,3,FALSE),""))</f>
        <v/>
      </c>
      <c r="N252" s="9">
        <f>IF(OR(L252="",M252=""),"",FLOOR(MAX(0,L252-M252),0.5))</f>
        <v/>
      </c>
      <c r="O252" s="10">
        <f>IF(OR(I252="",G252=""),"",MAX(0,ROUND((MOD(I252-G252+0.5,1)-0.5)*1440,0)))</f>
        <v/>
      </c>
      <c r="P252" s="10">
        <f>IF(OR(J252="",H252=""),"",MAX(0,ROUND((MOD(H252-J252+0.5,1)-0.5)*1440,0)))</f>
        <v/>
      </c>
      <c r="Q252" s="6" t="n"/>
      <c r="R252" s="6" t="n"/>
    </row>
    <row r="253">
      <c r="A253" s="5" t="n"/>
      <c r="B253" s="6" t="n"/>
      <c r="C253" s="6" t="n"/>
      <c r="D253" s="6" t="n"/>
      <c r="E253" s="6" t="n"/>
      <c r="F253" s="6" t="n"/>
      <c r="G253" s="7">
        <f>IF(F253="","",IFERROR(VLOOKUP(F253,Lists!$A$4:$E$9,4,FALSE),""))</f>
        <v/>
      </c>
      <c r="H253" s="7">
        <f>IF(F253="","",IFERROR(VLOOKUP(F253,Lists!$A$4:$E$9,5,FALSE),""))</f>
        <v/>
      </c>
      <c r="I253" s="8" t="n"/>
      <c r="J253" s="8" t="n"/>
      <c r="K253" s="6" t="n"/>
      <c r="L253" s="9">
        <f>IF(OR(I253="",J253=""),"",ROUND(MOD(J253-I253,1)*24,2))</f>
        <v/>
      </c>
      <c r="M253" s="9">
        <f>IF(F253="","",IFERROR(VLOOKUP(F253,Lists!$A$4:$E$9,3,FALSE),""))</f>
        <v/>
      </c>
      <c r="N253" s="9">
        <f>IF(OR(L253="",M253=""),"",FLOOR(MAX(0,L253-M253),0.5))</f>
        <v/>
      </c>
      <c r="O253" s="10">
        <f>IF(OR(I253="",G253=""),"",MAX(0,ROUND((MOD(I253-G253+0.5,1)-0.5)*1440,0)))</f>
        <v/>
      </c>
      <c r="P253" s="10">
        <f>IF(OR(J253="",H253=""),"",MAX(0,ROUND((MOD(H253-J253+0.5,1)-0.5)*1440,0)))</f>
        <v/>
      </c>
      <c r="Q253" s="6" t="n"/>
      <c r="R253" s="6" t="n"/>
    </row>
    <row r="254">
      <c r="A254" s="5" t="n"/>
      <c r="B254" s="6" t="n"/>
      <c r="C254" s="6" t="n"/>
      <c r="D254" s="6" t="n"/>
      <c r="E254" s="6" t="n"/>
      <c r="F254" s="6" t="n"/>
      <c r="G254" s="7">
        <f>IF(F254="","",IFERROR(VLOOKUP(F254,Lists!$A$4:$E$9,4,FALSE),""))</f>
        <v/>
      </c>
      <c r="H254" s="7">
        <f>IF(F254="","",IFERROR(VLOOKUP(F254,Lists!$A$4:$E$9,5,FALSE),""))</f>
        <v/>
      </c>
      <c r="I254" s="8" t="n"/>
      <c r="J254" s="8" t="n"/>
      <c r="K254" s="6" t="n"/>
      <c r="L254" s="9">
        <f>IF(OR(I254="",J254=""),"",ROUND(MOD(J254-I254,1)*24,2))</f>
        <v/>
      </c>
      <c r="M254" s="9">
        <f>IF(F254="","",IFERROR(VLOOKUP(F254,Lists!$A$4:$E$9,3,FALSE),""))</f>
        <v/>
      </c>
      <c r="N254" s="9">
        <f>IF(OR(L254="",M254=""),"",FLOOR(MAX(0,L254-M254),0.5))</f>
        <v/>
      </c>
      <c r="O254" s="10">
        <f>IF(OR(I254="",G254=""),"",MAX(0,ROUND((MOD(I254-G254+0.5,1)-0.5)*1440,0)))</f>
        <v/>
      </c>
      <c r="P254" s="10">
        <f>IF(OR(J254="",H254=""),"",MAX(0,ROUND((MOD(H254-J254+0.5,1)-0.5)*1440,0)))</f>
        <v/>
      </c>
      <c r="Q254" s="6" t="n"/>
      <c r="R254" s="6" t="n"/>
    </row>
    <row r="255">
      <c r="A255" s="5" t="n"/>
      <c r="B255" s="6" t="n"/>
      <c r="C255" s="6" t="n"/>
      <c r="D255" s="6" t="n"/>
      <c r="E255" s="6" t="n"/>
      <c r="F255" s="6" t="n"/>
      <c r="G255" s="7">
        <f>IF(F255="","",IFERROR(VLOOKUP(F255,Lists!$A$4:$E$9,4,FALSE),""))</f>
        <v/>
      </c>
      <c r="H255" s="7">
        <f>IF(F255="","",IFERROR(VLOOKUP(F255,Lists!$A$4:$E$9,5,FALSE),""))</f>
        <v/>
      </c>
      <c r="I255" s="8" t="n"/>
      <c r="J255" s="8" t="n"/>
      <c r="K255" s="6" t="n"/>
      <c r="L255" s="9">
        <f>IF(OR(I255="",J255=""),"",ROUND(MOD(J255-I255,1)*24,2))</f>
        <v/>
      </c>
      <c r="M255" s="9">
        <f>IF(F255="","",IFERROR(VLOOKUP(F255,Lists!$A$4:$E$9,3,FALSE),""))</f>
        <v/>
      </c>
      <c r="N255" s="9">
        <f>IF(OR(L255="",M255=""),"",FLOOR(MAX(0,L255-M255),0.5))</f>
        <v/>
      </c>
      <c r="O255" s="10">
        <f>IF(OR(I255="",G255=""),"",MAX(0,ROUND((MOD(I255-G255+0.5,1)-0.5)*1440,0)))</f>
        <v/>
      </c>
      <c r="P255" s="10">
        <f>IF(OR(J255="",H255=""),"",MAX(0,ROUND((MOD(H255-J255+0.5,1)-0.5)*1440,0)))</f>
        <v/>
      </c>
      <c r="Q255" s="6" t="n"/>
      <c r="R255" s="6" t="n"/>
    </row>
    <row r="256">
      <c r="A256" s="5" t="n"/>
      <c r="B256" s="6" t="n"/>
      <c r="C256" s="6" t="n"/>
      <c r="D256" s="6" t="n"/>
      <c r="E256" s="6" t="n"/>
      <c r="F256" s="6" t="n"/>
      <c r="G256" s="7">
        <f>IF(F256="","",IFERROR(VLOOKUP(F256,Lists!$A$4:$E$9,4,FALSE),""))</f>
        <v/>
      </c>
      <c r="H256" s="7">
        <f>IF(F256="","",IFERROR(VLOOKUP(F256,Lists!$A$4:$E$9,5,FALSE),""))</f>
        <v/>
      </c>
      <c r="I256" s="8" t="n"/>
      <c r="J256" s="8" t="n"/>
      <c r="K256" s="6" t="n"/>
      <c r="L256" s="9">
        <f>IF(OR(I256="",J256=""),"",ROUND(MOD(J256-I256,1)*24,2))</f>
        <v/>
      </c>
      <c r="M256" s="9">
        <f>IF(F256="","",IFERROR(VLOOKUP(F256,Lists!$A$4:$E$9,3,FALSE),""))</f>
        <v/>
      </c>
      <c r="N256" s="9">
        <f>IF(OR(L256="",M256=""),"",FLOOR(MAX(0,L256-M256),0.5))</f>
        <v/>
      </c>
      <c r="O256" s="10">
        <f>IF(OR(I256="",G256=""),"",MAX(0,ROUND((MOD(I256-G256+0.5,1)-0.5)*1440,0)))</f>
        <v/>
      </c>
      <c r="P256" s="10">
        <f>IF(OR(J256="",H256=""),"",MAX(0,ROUND((MOD(H256-J256+0.5,1)-0.5)*1440,0)))</f>
        <v/>
      </c>
      <c r="Q256" s="6" t="n"/>
      <c r="R256" s="6" t="n"/>
    </row>
    <row r="257">
      <c r="A257" s="5" t="n"/>
      <c r="B257" s="6" t="n"/>
      <c r="C257" s="6" t="n"/>
      <c r="D257" s="6" t="n"/>
      <c r="E257" s="6" t="n"/>
      <c r="F257" s="6" t="n"/>
      <c r="G257" s="7">
        <f>IF(F257="","",IFERROR(VLOOKUP(F257,Lists!$A$4:$E$9,4,FALSE),""))</f>
        <v/>
      </c>
      <c r="H257" s="7">
        <f>IF(F257="","",IFERROR(VLOOKUP(F257,Lists!$A$4:$E$9,5,FALSE),""))</f>
        <v/>
      </c>
      <c r="I257" s="8" t="n"/>
      <c r="J257" s="8" t="n"/>
      <c r="K257" s="6" t="n"/>
      <c r="L257" s="9">
        <f>IF(OR(I257="",J257=""),"",ROUND(MOD(J257-I257,1)*24,2))</f>
        <v/>
      </c>
      <c r="M257" s="9">
        <f>IF(F257="","",IFERROR(VLOOKUP(F257,Lists!$A$4:$E$9,3,FALSE),""))</f>
        <v/>
      </c>
      <c r="N257" s="9">
        <f>IF(OR(L257="",M257=""),"",FLOOR(MAX(0,L257-M257),0.5))</f>
        <v/>
      </c>
      <c r="O257" s="10">
        <f>IF(OR(I257="",G257=""),"",MAX(0,ROUND((MOD(I257-G257+0.5,1)-0.5)*1440,0)))</f>
        <v/>
      </c>
      <c r="P257" s="10">
        <f>IF(OR(J257="",H257=""),"",MAX(0,ROUND((MOD(H257-J257+0.5,1)-0.5)*1440,0)))</f>
        <v/>
      </c>
      <c r="Q257" s="6" t="n"/>
      <c r="R257" s="6" t="n"/>
    </row>
    <row r="258">
      <c r="A258" s="5" t="n"/>
      <c r="B258" s="6" t="n"/>
      <c r="C258" s="6" t="n"/>
      <c r="D258" s="6" t="n"/>
      <c r="E258" s="6" t="n"/>
      <c r="F258" s="6" t="n"/>
      <c r="G258" s="7">
        <f>IF(F258="","",IFERROR(VLOOKUP(F258,Lists!$A$4:$E$9,4,FALSE),""))</f>
        <v/>
      </c>
      <c r="H258" s="7">
        <f>IF(F258="","",IFERROR(VLOOKUP(F258,Lists!$A$4:$E$9,5,FALSE),""))</f>
        <v/>
      </c>
      <c r="I258" s="8" t="n"/>
      <c r="J258" s="8" t="n"/>
      <c r="K258" s="6" t="n"/>
      <c r="L258" s="9">
        <f>IF(OR(I258="",J258=""),"",ROUND(MOD(J258-I258,1)*24,2))</f>
        <v/>
      </c>
      <c r="M258" s="9">
        <f>IF(F258="","",IFERROR(VLOOKUP(F258,Lists!$A$4:$E$9,3,FALSE),""))</f>
        <v/>
      </c>
      <c r="N258" s="9">
        <f>IF(OR(L258="",M258=""),"",FLOOR(MAX(0,L258-M258),0.5))</f>
        <v/>
      </c>
      <c r="O258" s="10">
        <f>IF(OR(I258="",G258=""),"",MAX(0,ROUND((MOD(I258-G258+0.5,1)-0.5)*1440,0)))</f>
        <v/>
      </c>
      <c r="P258" s="10">
        <f>IF(OR(J258="",H258=""),"",MAX(0,ROUND((MOD(H258-J258+0.5,1)-0.5)*1440,0)))</f>
        <v/>
      </c>
      <c r="Q258" s="6" t="n"/>
      <c r="R258" s="6" t="n"/>
    </row>
    <row r="259">
      <c r="A259" s="5" t="n"/>
      <c r="B259" s="6" t="n"/>
      <c r="C259" s="6" t="n"/>
      <c r="D259" s="6" t="n"/>
      <c r="E259" s="6" t="n"/>
      <c r="F259" s="6" t="n"/>
      <c r="G259" s="7">
        <f>IF(F259="","",IFERROR(VLOOKUP(F259,Lists!$A$4:$E$9,4,FALSE),""))</f>
        <v/>
      </c>
      <c r="H259" s="7">
        <f>IF(F259="","",IFERROR(VLOOKUP(F259,Lists!$A$4:$E$9,5,FALSE),""))</f>
        <v/>
      </c>
      <c r="I259" s="8" t="n"/>
      <c r="J259" s="8" t="n"/>
      <c r="K259" s="6" t="n"/>
      <c r="L259" s="9">
        <f>IF(OR(I259="",J259=""),"",ROUND(MOD(J259-I259,1)*24,2))</f>
        <v/>
      </c>
      <c r="M259" s="9">
        <f>IF(F259="","",IFERROR(VLOOKUP(F259,Lists!$A$4:$E$9,3,FALSE),""))</f>
        <v/>
      </c>
      <c r="N259" s="9">
        <f>IF(OR(L259="",M259=""),"",FLOOR(MAX(0,L259-M259),0.5))</f>
        <v/>
      </c>
      <c r="O259" s="10">
        <f>IF(OR(I259="",G259=""),"",MAX(0,ROUND((MOD(I259-G259+0.5,1)-0.5)*1440,0)))</f>
        <v/>
      </c>
      <c r="P259" s="10">
        <f>IF(OR(J259="",H259=""),"",MAX(0,ROUND((MOD(H259-J259+0.5,1)-0.5)*1440,0)))</f>
        <v/>
      </c>
      <c r="Q259" s="6" t="n"/>
      <c r="R259" s="6" t="n"/>
    </row>
    <row r="260">
      <c r="A260" s="5" t="n"/>
      <c r="B260" s="6" t="n"/>
      <c r="C260" s="6" t="n"/>
      <c r="D260" s="6" t="n"/>
      <c r="E260" s="6" t="n"/>
      <c r="F260" s="6" t="n"/>
      <c r="G260" s="7">
        <f>IF(F260="","",IFERROR(VLOOKUP(F260,Lists!$A$4:$E$9,4,FALSE),""))</f>
        <v/>
      </c>
      <c r="H260" s="7">
        <f>IF(F260="","",IFERROR(VLOOKUP(F260,Lists!$A$4:$E$9,5,FALSE),""))</f>
        <v/>
      </c>
      <c r="I260" s="8" t="n"/>
      <c r="J260" s="8" t="n"/>
      <c r="K260" s="6" t="n"/>
      <c r="L260" s="9">
        <f>IF(OR(I260="",J260=""),"",ROUND(MOD(J260-I260,1)*24,2))</f>
        <v/>
      </c>
      <c r="M260" s="9">
        <f>IF(F260="","",IFERROR(VLOOKUP(F260,Lists!$A$4:$E$9,3,FALSE),""))</f>
        <v/>
      </c>
      <c r="N260" s="9">
        <f>IF(OR(L260="",M260=""),"",FLOOR(MAX(0,L260-M260),0.5))</f>
        <v/>
      </c>
      <c r="O260" s="10">
        <f>IF(OR(I260="",G260=""),"",MAX(0,ROUND((MOD(I260-G260+0.5,1)-0.5)*1440,0)))</f>
        <v/>
      </c>
      <c r="P260" s="10">
        <f>IF(OR(J260="",H260=""),"",MAX(0,ROUND((MOD(H260-J260+0.5,1)-0.5)*1440,0)))</f>
        <v/>
      </c>
      <c r="Q260" s="6" t="n"/>
      <c r="R260" s="6" t="n"/>
    </row>
    <row r="261">
      <c r="A261" s="5" t="n"/>
      <c r="B261" s="6" t="n"/>
      <c r="C261" s="6" t="n"/>
      <c r="D261" s="6" t="n"/>
      <c r="E261" s="6" t="n"/>
      <c r="F261" s="6" t="n"/>
      <c r="G261" s="7">
        <f>IF(F261="","",IFERROR(VLOOKUP(F261,Lists!$A$4:$E$9,4,FALSE),""))</f>
        <v/>
      </c>
      <c r="H261" s="7">
        <f>IF(F261="","",IFERROR(VLOOKUP(F261,Lists!$A$4:$E$9,5,FALSE),""))</f>
        <v/>
      </c>
      <c r="I261" s="8" t="n"/>
      <c r="J261" s="8" t="n"/>
      <c r="K261" s="6" t="n"/>
      <c r="L261" s="9">
        <f>IF(OR(I261="",J261=""),"",ROUND(MOD(J261-I261,1)*24,2))</f>
        <v/>
      </c>
      <c r="M261" s="9">
        <f>IF(F261="","",IFERROR(VLOOKUP(F261,Lists!$A$4:$E$9,3,FALSE),""))</f>
        <v/>
      </c>
      <c r="N261" s="9">
        <f>IF(OR(L261="",M261=""),"",FLOOR(MAX(0,L261-M261),0.5))</f>
        <v/>
      </c>
      <c r="O261" s="10">
        <f>IF(OR(I261="",G261=""),"",MAX(0,ROUND((MOD(I261-G261+0.5,1)-0.5)*1440,0)))</f>
        <v/>
      </c>
      <c r="P261" s="10">
        <f>IF(OR(J261="",H261=""),"",MAX(0,ROUND((MOD(H261-J261+0.5,1)-0.5)*1440,0)))</f>
        <v/>
      </c>
      <c r="Q261" s="6" t="n"/>
      <c r="R261" s="6" t="n"/>
    </row>
    <row r="262">
      <c r="A262" s="5" t="n"/>
      <c r="B262" s="6" t="n"/>
      <c r="C262" s="6" t="n"/>
      <c r="D262" s="6" t="n"/>
      <c r="E262" s="6" t="n"/>
      <c r="F262" s="6" t="n"/>
      <c r="G262" s="7">
        <f>IF(F262="","",IFERROR(VLOOKUP(F262,Lists!$A$4:$E$9,4,FALSE),""))</f>
        <v/>
      </c>
      <c r="H262" s="7">
        <f>IF(F262="","",IFERROR(VLOOKUP(F262,Lists!$A$4:$E$9,5,FALSE),""))</f>
        <v/>
      </c>
      <c r="I262" s="8" t="n"/>
      <c r="J262" s="8" t="n"/>
      <c r="K262" s="6" t="n"/>
      <c r="L262" s="9">
        <f>IF(OR(I262="",J262=""),"",ROUND(MOD(J262-I262,1)*24,2))</f>
        <v/>
      </c>
      <c r="M262" s="9">
        <f>IF(F262="","",IFERROR(VLOOKUP(F262,Lists!$A$4:$E$9,3,FALSE),""))</f>
        <v/>
      </c>
      <c r="N262" s="9">
        <f>IF(OR(L262="",M262=""),"",FLOOR(MAX(0,L262-M262),0.5))</f>
        <v/>
      </c>
      <c r="O262" s="10">
        <f>IF(OR(I262="",G262=""),"",MAX(0,ROUND((MOD(I262-G262+0.5,1)-0.5)*1440,0)))</f>
        <v/>
      </c>
      <c r="P262" s="10">
        <f>IF(OR(J262="",H262=""),"",MAX(0,ROUND((MOD(H262-J262+0.5,1)-0.5)*1440,0)))</f>
        <v/>
      </c>
      <c r="Q262" s="6" t="n"/>
      <c r="R262" s="6" t="n"/>
    </row>
    <row r="263">
      <c r="A263" s="5" t="n"/>
      <c r="B263" s="6" t="n"/>
      <c r="C263" s="6" t="n"/>
      <c r="D263" s="6" t="n"/>
      <c r="E263" s="6" t="n"/>
      <c r="F263" s="6" t="n"/>
      <c r="G263" s="7">
        <f>IF(F263="","",IFERROR(VLOOKUP(F263,Lists!$A$4:$E$9,4,FALSE),""))</f>
        <v/>
      </c>
      <c r="H263" s="7">
        <f>IF(F263="","",IFERROR(VLOOKUP(F263,Lists!$A$4:$E$9,5,FALSE),""))</f>
        <v/>
      </c>
      <c r="I263" s="8" t="n"/>
      <c r="J263" s="8" t="n"/>
      <c r="K263" s="6" t="n"/>
      <c r="L263" s="9">
        <f>IF(OR(I263="",J263=""),"",ROUND(MOD(J263-I263,1)*24,2))</f>
        <v/>
      </c>
      <c r="M263" s="9">
        <f>IF(F263="","",IFERROR(VLOOKUP(F263,Lists!$A$4:$E$9,3,FALSE),""))</f>
        <v/>
      </c>
      <c r="N263" s="9">
        <f>IF(OR(L263="",M263=""),"",FLOOR(MAX(0,L263-M263),0.5))</f>
        <v/>
      </c>
      <c r="O263" s="10">
        <f>IF(OR(I263="",G263=""),"",MAX(0,ROUND((MOD(I263-G263+0.5,1)-0.5)*1440,0)))</f>
        <v/>
      </c>
      <c r="P263" s="10">
        <f>IF(OR(J263="",H263=""),"",MAX(0,ROUND((MOD(H263-J263+0.5,1)-0.5)*1440,0)))</f>
        <v/>
      </c>
      <c r="Q263" s="6" t="n"/>
      <c r="R263" s="6" t="n"/>
    </row>
    <row r="264">
      <c r="A264" s="5" t="n"/>
      <c r="B264" s="6" t="n"/>
      <c r="C264" s="6" t="n"/>
      <c r="D264" s="6" t="n"/>
      <c r="E264" s="6" t="n"/>
      <c r="F264" s="6" t="n"/>
      <c r="G264" s="7">
        <f>IF(F264="","",IFERROR(VLOOKUP(F264,Lists!$A$4:$E$9,4,FALSE),""))</f>
        <v/>
      </c>
      <c r="H264" s="7">
        <f>IF(F264="","",IFERROR(VLOOKUP(F264,Lists!$A$4:$E$9,5,FALSE),""))</f>
        <v/>
      </c>
      <c r="I264" s="8" t="n"/>
      <c r="J264" s="8" t="n"/>
      <c r="K264" s="6" t="n"/>
      <c r="L264" s="9">
        <f>IF(OR(I264="",J264=""),"",ROUND(MOD(J264-I264,1)*24,2))</f>
        <v/>
      </c>
      <c r="M264" s="9">
        <f>IF(F264="","",IFERROR(VLOOKUP(F264,Lists!$A$4:$E$9,3,FALSE),""))</f>
        <v/>
      </c>
      <c r="N264" s="9">
        <f>IF(OR(L264="",M264=""),"",FLOOR(MAX(0,L264-M264),0.5))</f>
        <v/>
      </c>
      <c r="O264" s="10">
        <f>IF(OR(I264="",G264=""),"",MAX(0,ROUND((MOD(I264-G264+0.5,1)-0.5)*1440,0)))</f>
        <v/>
      </c>
      <c r="P264" s="10">
        <f>IF(OR(J264="",H264=""),"",MAX(0,ROUND((MOD(H264-J264+0.5,1)-0.5)*1440,0)))</f>
        <v/>
      </c>
      <c r="Q264" s="6" t="n"/>
      <c r="R264" s="6" t="n"/>
    </row>
    <row r="265">
      <c r="A265" s="5" t="n"/>
      <c r="B265" s="6" t="n"/>
      <c r="C265" s="6" t="n"/>
      <c r="D265" s="6" t="n"/>
      <c r="E265" s="6" t="n"/>
      <c r="F265" s="6" t="n"/>
      <c r="G265" s="7">
        <f>IF(F265="","",IFERROR(VLOOKUP(F265,Lists!$A$4:$E$9,4,FALSE),""))</f>
        <v/>
      </c>
      <c r="H265" s="7">
        <f>IF(F265="","",IFERROR(VLOOKUP(F265,Lists!$A$4:$E$9,5,FALSE),""))</f>
        <v/>
      </c>
      <c r="I265" s="8" t="n"/>
      <c r="J265" s="8" t="n"/>
      <c r="K265" s="6" t="n"/>
      <c r="L265" s="9">
        <f>IF(OR(I265="",J265=""),"",ROUND(MOD(J265-I265,1)*24,2))</f>
        <v/>
      </c>
      <c r="M265" s="9">
        <f>IF(F265="","",IFERROR(VLOOKUP(F265,Lists!$A$4:$E$9,3,FALSE),""))</f>
        <v/>
      </c>
      <c r="N265" s="9">
        <f>IF(OR(L265="",M265=""),"",FLOOR(MAX(0,L265-M265),0.5))</f>
        <v/>
      </c>
      <c r="O265" s="10">
        <f>IF(OR(I265="",G265=""),"",MAX(0,ROUND((MOD(I265-G265+0.5,1)-0.5)*1440,0)))</f>
        <v/>
      </c>
      <c r="P265" s="10">
        <f>IF(OR(J265="",H265=""),"",MAX(0,ROUND((MOD(H265-J265+0.5,1)-0.5)*1440,0)))</f>
        <v/>
      </c>
      <c r="Q265" s="6" t="n"/>
      <c r="R265" s="6" t="n"/>
    </row>
    <row r="266">
      <c r="A266" s="5" t="n"/>
      <c r="B266" s="6" t="n"/>
      <c r="C266" s="6" t="n"/>
      <c r="D266" s="6" t="n"/>
      <c r="E266" s="6" t="n"/>
      <c r="F266" s="6" t="n"/>
      <c r="G266" s="7">
        <f>IF(F266="","",IFERROR(VLOOKUP(F266,Lists!$A$4:$E$9,4,FALSE),""))</f>
        <v/>
      </c>
      <c r="H266" s="7">
        <f>IF(F266="","",IFERROR(VLOOKUP(F266,Lists!$A$4:$E$9,5,FALSE),""))</f>
        <v/>
      </c>
      <c r="I266" s="8" t="n"/>
      <c r="J266" s="8" t="n"/>
      <c r="K266" s="6" t="n"/>
      <c r="L266" s="9">
        <f>IF(OR(I266="",J266=""),"",ROUND(MOD(J266-I266,1)*24,2))</f>
        <v/>
      </c>
      <c r="M266" s="9">
        <f>IF(F266="","",IFERROR(VLOOKUP(F266,Lists!$A$4:$E$9,3,FALSE),""))</f>
        <v/>
      </c>
      <c r="N266" s="9">
        <f>IF(OR(L266="",M266=""),"",FLOOR(MAX(0,L266-M266),0.5))</f>
        <v/>
      </c>
      <c r="O266" s="10">
        <f>IF(OR(I266="",G266=""),"",MAX(0,ROUND((MOD(I266-G266+0.5,1)-0.5)*1440,0)))</f>
        <v/>
      </c>
      <c r="P266" s="10">
        <f>IF(OR(J266="",H266=""),"",MAX(0,ROUND((MOD(H266-J266+0.5,1)-0.5)*1440,0)))</f>
        <v/>
      </c>
      <c r="Q266" s="6" t="n"/>
      <c r="R266" s="6" t="n"/>
    </row>
    <row r="267">
      <c r="A267" s="5" t="n"/>
      <c r="B267" s="6" t="n"/>
      <c r="C267" s="6" t="n"/>
      <c r="D267" s="6" t="n"/>
      <c r="E267" s="6" t="n"/>
      <c r="F267" s="6" t="n"/>
      <c r="G267" s="7">
        <f>IF(F267="","",IFERROR(VLOOKUP(F267,Lists!$A$4:$E$9,4,FALSE),""))</f>
        <v/>
      </c>
      <c r="H267" s="7">
        <f>IF(F267="","",IFERROR(VLOOKUP(F267,Lists!$A$4:$E$9,5,FALSE),""))</f>
        <v/>
      </c>
      <c r="I267" s="8" t="n"/>
      <c r="J267" s="8" t="n"/>
      <c r="K267" s="6" t="n"/>
      <c r="L267" s="9">
        <f>IF(OR(I267="",J267=""),"",ROUND(MOD(J267-I267,1)*24,2))</f>
        <v/>
      </c>
      <c r="M267" s="9">
        <f>IF(F267="","",IFERROR(VLOOKUP(F267,Lists!$A$4:$E$9,3,FALSE),""))</f>
        <v/>
      </c>
      <c r="N267" s="9">
        <f>IF(OR(L267="",M267=""),"",FLOOR(MAX(0,L267-M267),0.5))</f>
        <v/>
      </c>
      <c r="O267" s="10">
        <f>IF(OR(I267="",G267=""),"",MAX(0,ROUND((MOD(I267-G267+0.5,1)-0.5)*1440,0)))</f>
        <v/>
      </c>
      <c r="P267" s="10">
        <f>IF(OR(J267="",H267=""),"",MAX(0,ROUND((MOD(H267-J267+0.5,1)-0.5)*1440,0)))</f>
        <v/>
      </c>
      <c r="Q267" s="6" t="n"/>
      <c r="R267" s="6" t="n"/>
    </row>
    <row r="268">
      <c r="A268" s="5" t="n"/>
      <c r="B268" s="6" t="n"/>
      <c r="C268" s="6" t="n"/>
      <c r="D268" s="6" t="n"/>
      <c r="E268" s="6" t="n"/>
      <c r="F268" s="6" t="n"/>
      <c r="G268" s="7">
        <f>IF(F268="","",IFERROR(VLOOKUP(F268,Lists!$A$4:$E$9,4,FALSE),""))</f>
        <v/>
      </c>
      <c r="H268" s="7">
        <f>IF(F268="","",IFERROR(VLOOKUP(F268,Lists!$A$4:$E$9,5,FALSE),""))</f>
        <v/>
      </c>
      <c r="I268" s="8" t="n"/>
      <c r="J268" s="8" t="n"/>
      <c r="K268" s="6" t="n"/>
      <c r="L268" s="9">
        <f>IF(OR(I268="",J268=""),"",ROUND(MOD(J268-I268,1)*24,2))</f>
        <v/>
      </c>
      <c r="M268" s="9">
        <f>IF(F268="","",IFERROR(VLOOKUP(F268,Lists!$A$4:$E$9,3,FALSE),""))</f>
        <v/>
      </c>
      <c r="N268" s="9">
        <f>IF(OR(L268="",M268=""),"",FLOOR(MAX(0,L268-M268),0.5))</f>
        <v/>
      </c>
      <c r="O268" s="10">
        <f>IF(OR(I268="",G268=""),"",MAX(0,ROUND((MOD(I268-G268+0.5,1)-0.5)*1440,0)))</f>
        <v/>
      </c>
      <c r="P268" s="10">
        <f>IF(OR(J268="",H268=""),"",MAX(0,ROUND((MOD(H268-J268+0.5,1)-0.5)*1440,0)))</f>
        <v/>
      </c>
      <c r="Q268" s="6" t="n"/>
      <c r="R268" s="6" t="n"/>
    </row>
    <row r="269">
      <c r="A269" s="5" t="n"/>
      <c r="B269" s="6" t="n"/>
      <c r="C269" s="6" t="n"/>
      <c r="D269" s="6" t="n"/>
      <c r="E269" s="6" t="n"/>
      <c r="F269" s="6" t="n"/>
      <c r="G269" s="7">
        <f>IF(F269="","",IFERROR(VLOOKUP(F269,Lists!$A$4:$E$9,4,FALSE),""))</f>
        <v/>
      </c>
      <c r="H269" s="7">
        <f>IF(F269="","",IFERROR(VLOOKUP(F269,Lists!$A$4:$E$9,5,FALSE),""))</f>
        <v/>
      </c>
      <c r="I269" s="8" t="n"/>
      <c r="J269" s="8" t="n"/>
      <c r="K269" s="6" t="n"/>
      <c r="L269" s="9">
        <f>IF(OR(I269="",J269=""),"",ROUND(MOD(J269-I269,1)*24,2))</f>
        <v/>
      </c>
      <c r="M269" s="9">
        <f>IF(F269="","",IFERROR(VLOOKUP(F269,Lists!$A$4:$E$9,3,FALSE),""))</f>
        <v/>
      </c>
      <c r="N269" s="9">
        <f>IF(OR(L269="",M269=""),"",FLOOR(MAX(0,L269-M269),0.5))</f>
        <v/>
      </c>
      <c r="O269" s="10">
        <f>IF(OR(I269="",G269=""),"",MAX(0,ROUND((MOD(I269-G269+0.5,1)-0.5)*1440,0)))</f>
        <v/>
      </c>
      <c r="P269" s="10">
        <f>IF(OR(J269="",H269=""),"",MAX(0,ROUND((MOD(H269-J269+0.5,1)-0.5)*1440,0)))</f>
        <v/>
      </c>
      <c r="Q269" s="6" t="n"/>
      <c r="R269" s="6" t="n"/>
    </row>
    <row r="270">
      <c r="A270" s="5" t="n"/>
      <c r="B270" s="6" t="n"/>
      <c r="C270" s="6" t="n"/>
      <c r="D270" s="6" t="n"/>
      <c r="E270" s="6" t="n"/>
      <c r="F270" s="6" t="n"/>
      <c r="G270" s="7">
        <f>IF(F270="","",IFERROR(VLOOKUP(F270,Lists!$A$4:$E$9,4,FALSE),""))</f>
        <v/>
      </c>
      <c r="H270" s="7">
        <f>IF(F270="","",IFERROR(VLOOKUP(F270,Lists!$A$4:$E$9,5,FALSE),""))</f>
        <v/>
      </c>
      <c r="I270" s="8" t="n"/>
      <c r="J270" s="8" t="n"/>
      <c r="K270" s="6" t="n"/>
      <c r="L270" s="9">
        <f>IF(OR(I270="",J270=""),"",ROUND(MOD(J270-I270,1)*24,2))</f>
        <v/>
      </c>
      <c r="M270" s="9">
        <f>IF(F270="","",IFERROR(VLOOKUP(F270,Lists!$A$4:$E$9,3,FALSE),""))</f>
        <v/>
      </c>
      <c r="N270" s="9">
        <f>IF(OR(L270="",M270=""),"",FLOOR(MAX(0,L270-M270),0.5))</f>
        <v/>
      </c>
      <c r="O270" s="10">
        <f>IF(OR(I270="",G270=""),"",MAX(0,ROUND((MOD(I270-G270+0.5,1)-0.5)*1440,0)))</f>
        <v/>
      </c>
      <c r="P270" s="10">
        <f>IF(OR(J270="",H270=""),"",MAX(0,ROUND((MOD(H270-J270+0.5,1)-0.5)*1440,0)))</f>
        <v/>
      </c>
      <c r="Q270" s="6" t="n"/>
      <c r="R270" s="6" t="n"/>
    </row>
    <row r="271">
      <c r="A271" s="5" t="n"/>
      <c r="B271" s="6" t="n"/>
      <c r="C271" s="6" t="n"/>
      <c r="D271" s="6" t="n"/>
      <c r="E271" s="6" t="n"/>
      <c r="F271" s="6" t="n"/>
      <c r="G271" s="7">
        <f>IF(F271="","",IFERROR(VLOOKUP(F271,Lists!$A$4:$E$9,4,FALSE),""))</f>
        <v/>
      </c>
      <c r="H271" s="7">
        <f>IF(F271="","",IFERROR(VLOOKUP(F271,Lists!$A$4:$E$9,5,FALSE),""))</f>
        <v/>
      </c>
      <c r="I271" s="8" t="n"/>
      <c r="J271" s="8" t="n"/>
      <c r="K271" s="6" t="n"/>
      <c r="L271" s="9">
        <f>IF(OR(I271="",J271=""),"",ROUND(MOD(J271-I271,1)*24,2))</f>
        <v/>
      </c>
      <c r="M271" s="9">
        <f>IF(F271="","",IFERROR(VLOOKUP(F271,Lists!$A$4:$E$9,3,FALSE),""))</f>
        <v/>
      </c>
      <c r="N271" s="9">
        <f>IF(OR(L271="",M271=""),"",FLOOR(MAX(0,L271-M271),0.5))</f>
        <v/>
      </c>
      <c r="O271" s="10">
        <f>IF(OR(I271="",G271=""),"",MAX(0,ROUND((MOD(I271-G271+0.5,1)-0.5)*1440,0)))</f>
        <v/>
      </c>
      <c r="P271" s="10">
        <f>IF(OR(J271="",H271=""),"",MAX(0,ROUND((MOD(H271-J271+0.5,1)-0.5)*1440,0)))</f>
        <v/>
      </c>
      <c r="Q271" s="6" t="n"/>
      <c r="R271" s="6" t="n"/>
    </row>
    <row r="272">
      <c r="A272" s="5" t="n"/>
      <c r="B272" s="6" t="n"/>
      <c r="C272" s="6" t="n"/>
      <c r="D272" s="6" t="n"/>
      <c r="E272" s="6" t="n"/>
      <c r="F272" s="6" t="n"/>
      <c r="G272" s="7">
        <f>IF(F272="","",IFERROR(VLOOKUP(F272,Lists!$A$4:$E$9,4,FALSE),""))</f>
        <v/>
      </c>
      <c r="H272" s="7">
        <f>IF(F272="","",IFERROR(VLOOKUP(F272,Lists!$A$4:$E$9,5,FALSE),""))</f>
        <v/>
      </c>
      <c r="I272" s="8" t="n"/>
      <c r="J272" s="8" t="n"/>
      <c r="K272" s="6" t="n"/>
      <c r="L272" s="9">
        <f>IF(OR(I272="",J272=""),"",ROUND(MOD(J272-I272,1)*24,2))</f>
        <v/>
      </c>
      <c r="M272" s="9">
        <f>IF(F272="","",IFERROR(VLOOKUP(F272,Lists!$A$4:$E$9,3,FALSE),""))</f>
        <v/>
      </c>
      <c r="N272" s="9">
        <f>IF(OR(L272="",M272=""),"",FLOOR(MAX(0,L272-M272),0.5))</f>
        <v/>
      </c>
      <c r="O272" s="10">
        <f>IF(OR(I272="",G272=""),"",MAX(0,ROUND((MOD(I272-G272+0.5,1)-0.5)*1440,0)))</f>
        <v/>
      </c>
      <c r="P272" s="10">
        <f>IF(OR(J272="",H272=""),"",MAX(0,ROUND((MOD(H272-J272+0.5,1)-0.5)*1440,0)))</f>
        <v/>
      </c>
      <c r="Q272" s="6" t="n"/>
      <c r="R272" s="6" t="n"/>
    </row>
    <row r="273">
      <c r="A273" s="5" t="n"/>
      <c r="B273" s="6" t="n"/>
      <c r="C273" s="6" t="n"/>
      <c r="D273" s="6" t="n"/>
      <c r="E273" s="6" t="n"/>
      <c r="F273" s="6" t="n"/>
      <c r="G273" s="7">
        <f>IF(F273="","",IFERROR(VLOOKUP(F273,Lists!$A$4:$E$9,4,FALSE),""))</f>
        <v/>
      </c>
      <c r="H273" s="7">
        <f>IF(F273="","",IFERROR(VLOOKUP(F273,Lists!$A$4:$E$9,5,FALSE),""))</f>
        <v/>
      </c>
      <c r="I273" s="8" t="n"/>
      <c r="J273" s="8" t="n"/>
      <c r="K273" s="6" t="n"/>
      <c r="L273" s="9">
        <f>IF(OR(I273="",J273=""),"",ROUND(MOD(J273-I273,1)*24,2))</f>
        <v/>
      </c>
      <c r="M273" s="9">
        <f>IF(F273="","",IFERROR(VLOOKUP(F273,Lists!$A$4:$E$9,3,FALSE),""))</f>
        <v/>
      </c>
      <c r="N273" s="9">
        <f>IF(OR(L273="",M273=""),"",FLOOR(MAX(0,L273-M273),0.5))</f>
        <v/>
      </c>
      <c r="O273" s="10">
        <f>IF(OR(I273="",G273=""),"",MAX(0,ROUND((MOD(I273-G273+0.5,1)-0.5)*1440,0)))</f>
        <v/>
      </c>
      <c r="P273" s="10">
        <f>IF(OR(J273="",H273=""),"",MAX(0,ROUND((MOD(H273-J273+0.5,1)-0.5)*1440,0)))</f>
        <v/>
      </c>
      <c r="Q273" s="6" t="n"/>
      <c r="R273" s="6" t="n"/>
    </row>
    <row r="274">
      <c r="A274" s="5" t="n"/>
      <c r="B274" s="6" t="n"/>
      <c r="C274" s="6" t="n"/>
      <c r="D274" s="6" t="n"/>
      <c r="E274" s="6" t="n"/>
      <c r="F274" s="6" t="n"/>
      <c r="G274" s="7">
        <f>IF(F274="","",IFERROR(VLOOKUP(F274,Lists!$A$4:$E$9,4,FALSE),""))</f>
        <v/>
      </c>
      <c r="H274" s="7">
        <f>IF(F274="","",IFERROR(VLOOKUP(F274,Lists!$A$4:$E$9,5,FALSE),""))</f>
        <v/>
      </c>
      <c r="I274" s="8" t="n"/>
      <c r="J274" s="8" t="n"/>
      <c r="K274" s="6" t="n"/>
      <c r="L274" s="9">
        <f>IF(OR(I274="",J274=""),"",ROUND(MOD(J274-I274,1)*24,2))</f>
        <v/>
      </c>
      <c r="M274" s="9">
        <f>IF(F274="","",IFERROR(VLOOKUP(F274,Lists!$A$4:$E$9,3,FALSE),""))</f>
        <v/>
      </c>
      <c r="N274" s="9">
        <f>IF(OR(L274="",M274=""),"",FLOOR(MAX(0,L274-M274),0.5))</f>
        <v/>
      </c>
      <c r="O274" s="10">
        <f>IF(OR(I274="",G274=""),"",MAX(0,ROUND((MOD(I274-G274+0.5,1)-0.5)*1440,0)))</f>
        <v/>
      </c>
      <c r="P274" s="10">
        <f>IF(OR(J274="",H274=""),"",MAX(0,ROUND((MOD(H274-J274+0.5,1)-0.5)*1440,0)))</f>
        <v/>
      </c>
      <c r="Q274" s="6" t="n"/>
      <c r="R274" s="6" t="n"/>
    </row>
    <row r="275">
      <c r="A275" s="5" t="n"/>
      <c r="B275" s="6" t="n"/>
      <c r="C275" s="6" t="n"/>
      <c r="D275" s="6" t="n"/>
      <c r="E275" s="6" t="n"/>
      <c r="F275" s="6" t="n"/>
      <c r="G275" s="7">
        <f>IF(F275="","",IFERROR(VLOOKUP(F275,Lists!$A$4:$E$9,4,FALSE),""))</f>
        <v/>
      </c>
      <c r="H275" s="7">
        <f>IF(F275="","",IFERROR(VLOOKUP(F275,Lists!$A$4:$E$9,5,FALSE),""))</f>
        <v/>
      </c>
      <c r="I275" s="8" t="n"/>
      <c r="J275" s="8" t="n"/>
      <c r="K275" s="6" t="n"/>
      <c r="L275" s="9">
        <f>IF(OR(I275="",J275=""),"",ROUND(MOD(J275-I275,1)*24,2))</f>
        <v/>
      </c>
      <c r="M275" s="9">
        <f>IF(F275="","",IFERROR(VLOOKUP(F275,Lists!$A$4:$E$9,3,FALSE),""))</f>
        <v/>
      </c>
      <c r="N275" s="9">
        <f>IF(OR(L275="",M275=""),"",FLOOR(MAX(0,L275-M275),0.5))</f>
        <v/>
      </c>
      <c r="O275" s="10">
        <f>IF(OR(I275="",G275=""),"",MAX(0,ROUND((MOD(I275-G275+0.5,1)-0.5)*1440,0)))</f>
        <v/>
      </c>
      <c r="P275" s="10">
        <f>IF(OR(J275="",H275=""),"",MAX(0,ROUND((MOD(H275-J275+0.5,1)-0.5)*1440,0)))</f>
        <v/>
      </c>
      <c r="Q275" s="6" t="n"/>
      <c r="R275" s="6" t="n"/>
    </row>
    <row r="276">
      <c r="A276" s="5" t="n"/>
      <c r="B276" s="6" t="n"/>
      <c r="C276" s="6" t="n"/>
      <c r="D276" s="6" t="n"/>
      <c r="E276" s="6" t="n"/>
      <c r="F276" s="6" t="n"/>
      <c r="G276" s="7">
        <f>IF(F276="","",IFERROR(VLOOKUP(F276,Lists!$A$4:$E$9,4,FALSE),""))</f>
        <v/>
      </c>
      <c r="H276" s="7">
        <f>IF(F276="","",IFERROR(VLOOKUP(F276,Lists!$A$4:$E$9,5,FALSE),""))</f>
        <v/>
      </c>
      <c r="I276" s="8" t="n"/>
      <c r="J276" s="8" t="n"/>
      <c r="K276" s="6" t="n"/>
      <c r="L276" s="9">
        <f>IF(OR(I276="",J276=""),"",ROUND(MOD(J276-I276,1)*24,2))</f>
        <v/>
      </c>
      <c r="M276" s="9">
        <f>IF(F276="","",IFERROR(VLOOKUP(F276,Lists!$A$4:$E$9,3,FALSE),""))</f>
        <v/>
      </c>
      <c r="N276" s="9">
        <f>IF(OR(L276="",M276=""),"",FLOOR(MAX(0,L276-M276),0.5))</f>
        <v/>
      </c>
      <c r="O276" s="10">
        <f>IF(OR(I276="",G276=""),"",MAX(0,ROUND((MOD(I276-G276+0.5,1)-0.5)*1440,0)))</f>
        <v/>
      </c>
      <c r="P276" s="10">
        <f>IF(OR(J276="",H276=""),"",MAX(0,ROUND((MOD(H276-J276+0.5,1)-0.5)*1440,0)))</f>
        <v/>
      </c>
      <c r="Q276" s="6" t="n"/>
      <c r="R276" s="6" t="n"/>
    </row>
    <row r="277">
      <c r="A277" s="5" t="n"/>
      <c r="B277" s="6" t="n"/>
      <c r="C277" s="6" t="n"/>
      <c r="D277" s="6" t="n"/>
      <c r="E277" s="6" t="n"/>
      <c r="F277" s="6" t="n"/>
      <c r="G277" s="7">
        <f>IF(F277="","",IFERROR(VLOOKUP(F277,Lists!$A$4:$E$9,4,FALSE),""))</f>
        <v/>
      </c>
      <c r="H277" s="7">
        <f>IF(F277="","",IFERROR(VLOOKUP(F277,Lists!$A$4:$E$9,5,FALSE),""))</f>
        <v/>
      </c>
      <c r="I277" s="8" t="n"/>
      <c r="J277" s="8" t="n"/>
      <c r="K277" s="6" t="n"/>
      <c r="L277" s="9">
        <f>IF(OR(I277="",J277=""),"",ROUND(MOD(J277-I277,1)*24,2))</f>
        <v/>
      </c>
      <c r="M277" s="9">
        <f>IF(F277="","",IFERROR(VLOOKUP(F277,Lists!$A$4:$E$9,3,FALSE),""))</f>
        <v/>
      </c>
      <c r="N277" s="9">
        <f>IF(OR(L277="",M277=""),"",FLOOR(MAX(0,L277-M277),0.5))</f>
        <v/>
      </c>
      <c r="O277" s="10">
        <f>IF(OR(I277="",G277=""),"",MAX(0,ROUND((MOD(I277-G277+0.5,1)-0.5)*1440,0)))</f>
        <v/>
      </c>
      <c r="P277" s="10">
        <f>IF(OR(J277="",H277=""),"",MAX(0,ROUND((MOD(H277-J277+0.5,1)-0.5)*1440,0)))</f>
        <v/>
      </c>
      <c r="Q277" s="6" t="n"/>
      <c r="R277" s="6" t="n"/>
    </row>
    <row r="278">
      <c r="A278" s="5" t="n"/>
      <c r="B278" s="6" t="n"/>
      <c r="C278" s="6" t="n"/>
      <c r="D278" s="6" t="n"/>
      <c r="E278" s="6" t="n"/>
      <c r="F278" s="6" t="n"/>
      <c r="G278" s="7">
        <f>IF(F278="","",IFERROR(VLOOKUP(F278,Lists!$A$4:$E$9,4,FALSE),""))</f>
        <v/>
      </c>
      <c r="H278" s="7">
        <f>IF(F278="","",IFERROR(VLOOKUP(F278,Lists!$A$4:$E$9,5,FALSE),""))</f>
        <v/>
      </c>
      <c r="I278" s="8" t="n"/>
      <c r="J278" s="8" t="n"/>
      <c r="K278" s="6" t="n"/>
      <c r="L278" s="9">
        <f>IF(OR(I278="",J278=""),"",ROUND(MOD(J278-I278,1)*24,2))</f>
        <v/>
      </c>
      <c r="M278" s="9">
        <f>IF(F278="","",IFERROR(VLOOKUP(F278,Lists!$A$4:$E$9,3,FALSE),""))</f>
        <v/>
      </c>
      <c r="N278" s="9">
        <f>IF(OR(L278="",M278=""),"",FLOOR(MAX(0,L278-M278),0.5))</f>
        <v/>
      </c>
      <c r="O278" s="10">
        <f>IF(OR(I278="",G278=""),"",MAX(0,ROUND((MOD(I278-G278+0.5,1)-0.5)*1440,0)))</f>
        <v/>
      </c>
      <c r="P278" s="10">
        <f>IF(OR(J278="",H278=""),"",MAX(0,ROUND((MOD(H278-J278+0.5,1)-0.5)*1440,0)))</f>
        <v/>
      </c>
      <c r="Q278" s="6" t="n"/>
      <c r="R278" s="6" t="n"/>
    </row>
    <row r="279">
      <c r="A279" s="5" t="n"/>
      <c r="B279" s="6" t="n"/>
      <c r="C279" s="6" t="n"/>
      <c r="D279" s="6" t="n"/>
      <c r="E279" s="6" t="n"/>
      <c r="F279" s="6" t="n"/>
      <c r="G279" s="7">
        <f>IF(F279="","",IFERROR(VLOOKUP(F279,Lists!$A$4:$E$9,4,FALSE),""))</f>
        <v/>
      </c>
      <c r="H279" s="7">
        <f>IF(F279="","",IFERROR(VLOOKUP(F279,Lists!$A$4:$E$9,5,FALSE),""))</f>
        <v/>
      </c>
      <c r="I279" s="8" t="n"/>
      <c r="J279" s="8" t="n"/>
      <c r="K279" s="6" t="n"/>
      <c r="L279" s="9">
        <f>IF(OR(I279="",J279=""),"",ROUND(MOD(J279-I279,1)*24,2))</f>
        <v/>
      </c>
      <c r="M279" s="9">
        <f>IF(F279="","",IFERROR(VLOOKUP(F279,Lists!$A$4:$E$9,3,FALSE),""))</f>
        <v/>
      </c>
      <c r="N279" s="9">
        <f>IF(OR(L279="",M279=""),"",FLOOR(MAX(0,L279-M279),0.5))</f>
        <v/>
      </c>
      <c r="O279" s="10">
        <f>IF(OR(I279="",G279=""),"",MAX(0,ROUND((MOD(I279-G279+0.5,1)-0.5)*1440,0)))</f>
        <v/>
      </c>
      <c r="P279" s="10">
        <f>IF(OR(J279="",H279=""),"",MAX(0,ROUND((MOD(H279-J279+0.5,1)-0.5)*1440,0)))</f>
        <v/>
      </c>
      <c r="Q279" s="6" t="n"/>
      <c r="R279" s="6" t="n"/>
    </row>
    <row r="280">
      <c r="A280" s="5" t="n"/>
      <c r="B280" s="6" t="n"/>
      <c r="C280" s="6" t="n"/>
      <c r="D280" s="6" t="n"/>
      <c r="E280" s="6" t="n"/>
      <c r="F280" s="6" t="n"/>
      <c r="G280" s="7">
        <f>IF(F280="","",IFERROR(VLOOKUP(F280,Lists!$A$4:$E$9,4,FALSE),""))</f>
        <v/>
      </c>
      <c r="H280" s="7">
        <f>IF(F280="","",IFERROR(VLOOKUP(F280,Lists!$A$4:$E$9,5,FALSE),""))</f>
        <v/>
      </c>
      <c r="I280" s="8" t="n"/>
      <c r="J280" s="8" t="n"/>
      <c r="K280" s="6" t="n"/>
      <c r="L280" s="9">
        <f>IF(OR(I280="",J280=""),"",ROUND(MOD(J280-I280,1)*24,2))</f>
        <v/>
      </c>
      <c r="M280" s="9">
        <f>IF(F280="","",IFERROR(VLOOKUP(F280,Lists!$A$4:$E$9,3,FALSE),""))</f>
        <v/>
      </c>
      <c r="N280" s="9">
        <f>IF(OR(L280="",M280=""),"",FLOOR(MAX(0,L280-M280),0.5))</f>
        <v/>
      </c>
      <c r="O280" s="10">
        <f>IF(OR(I280="",G280=""),"",MAX(0,ROUND((MOD(I280-G280+0.5,1)-0.5)*1440,0)))</f>
        <v/>
      </c>
      <c r="P280" s="10">
        <f>IF(OR(J280="",H280=""),"",MAX(0,ROUND((MOD(H280-J280+0.5,1)-0.5)*1440,0)))</f>
        <v/>
      </c>
      <c r="Q280" s="6" t="n"/>
      <c r="R280" s="6" t="n"/>
    </row>
    <row r="281">
      <c r="A281" s="5" t="n"/>
      <c r="B281" s="6" t="n"/>
      <c r="C281" s="6" t="n"/>
      <c r="D281" s="6" t="n"/>
      <c r="E281" s="6" t="n"/>
      <c r="F281" s="6" t="n"/>
      <c r="G281" s="7">
        <f>IF(F281="","",IFERROR(VLOOKUP(F281,Lists!$A$4:$E$9,4,FALSE),""))</f>
        <v/>
      </c>
      <c r="H281" s="7">
        <f>IF(F281="","",IFERROR(VLOOKUP(F281,Lists!$A$4:$E$9,5,FALSE),""))</f>
        <v/>
      </c>
      <c r="I281" s="8" t="n"/>
      <c r="J281" s="8" t="n"/>
      <c r="K281" s="6" t="n"/>
      <c r="L281" s="9">
        <f>IF(OR(I281="",J281=""),"",ROUND(MOD(J281-I281,1)*24,2))</f>
        <v/>
      </c>
      <c r="M281" s="9">
        <f>IF(F281="","",IFERROR(VLOOKUP(F281,Lists!$A$4:$E$9,3,FALSE),""))</f>
        <v/>
      </c>
      <c r="N281" s="9">
        <f>IF(OR(L281="",M281=""),"",FLOOR(MAX(0,L281-M281),0.5))</f>
        <v/>
      </c>
      <c r="O281" s="10">
        <f>IF(OR(I281="",G281=""),"",MAX(0,ROUND((MOD(I281-G281+0.5,1)-0.5)*1440,0)))</f>
        <v/>
      </c>
      <c r="P281" s="10">
        <f>IF(OR(J281="",H281=""),"",MAX(0,ROUND((MOD(H281-J281+0.5,1)-0.5)*1440,0)))</f>
        <v/>
      </c>
      <c r="Q281" s="6" t="n"/>
      <c r="R281" s="6" t="n"/>
    </row>
    <row r="282">
      <c r="A282" s="5" t="n"/>
      <c r="B282" s="6" t="n"/>
      <c r="C282" s="6" t="n"/>
      <c r="D282" s="6" t="n"/>
      <c r="E282" s="6" t="n"/>
      <c r="F282" s="6" t="n"/>
      <c r="G282" s="7">
        <f>IF(F282="","",IFERROR(VLOOKUP(F282,Lists!$A$4:$E$9,4,FALSE),""))</f>
        <v/>
      </c>
      <c r="H282" s="7">
        <f>IF(F282="","",IFERROR(VLOOKUP(F282,Lists!$A$4:$E$9,5,FALSE),""))</f>
        <v/>
      </c>
      <c r="I282" s="8" t="n"/>
      <c r="J282" s="8" t="n"/>
      <c r="K282" s="6" t="n"/>
      <c r="L282" s="9">
        <f>IF(OR(I282="",J282=""),"",ROUND(MOD(J282-I282,1)*24,2))</f>
        <v/>
      </c>
      <c r="M282" s="9">
        <f>IF(F282="","",IFERROR(VLOOKUP(F282,Lists!$A$4:$E$9,3,FALSE),""))</f>
        <v/>
      </c>
      <c r="N282" s="9">
        <f>IF(OR(L282="",M282=""),"",FLOOR(MAX(0,L282-M282),0.5))</f>
        <v/>
      </c>
      <c r="O282" s="10">
        <f>IF(OR(I282="",G282=""),"",MAX(0,ROUND((MOD(I282-G282+0.5,1)-0.5)*1440,0)))</f>
        <v/>
      </c>
      <c r="P282" s="10">
        <f>IF(OR(J282="",H282=""),"",MAX(0,ROUND((MOD(H282-J282+0.5,1)-0.5)*1440,0)))</f>
        <v/>
      </c>
      <c r="Q282" s="6" t="n"/>
      <c r="R282" s="6" t="n"/>
    </row>
    <row r="283">
      <c r="A283" s="5" t="n"/>
      <c r="B283" s="6" t="n"/>
      <c r="C283" s="6" t="n"/>
      <c r="D283" s="6" t="n"/>
      <c r="E283" s="6" t="n"/>
      <c r="F283" s="6" t="n"/>
      <c r="G283" s="7">
        <f>IF(F283="","",IFERROR(VLOOKUP(F283,Lists!$A$4:$E$9,4,FALSE),""))</f>
        <v/>
      </c>
      <c r="H283" s="7">
        <f>IF(F283="","",IFERROR(VLOOKUP(F283,Lists!$A$4:$E$9,5,FALSE),""))</f>
        <v/>
      </c>
      <c r="I283" s="8" t="n"/>
      <c r="J283" s="8" t="n"/>
      <c r="K283" s="6" t="n"/>
      <c r="L283" s="9">
        <f>IF(OR(I283="",J283=""),"",ROUND(MOD(J283-I283,1)*24,2))</f>
        <v/>
      </c>
      <c r="M283" s="9">
        <f>IF(F283="","",IFERROR(VLOOKUP(F283,Lists!$A$4:$E$9,3,FALSE),""))</f>
        <v/>
      </c>
      <c r="N283" s="9">
        <f>IF(OR(L283="",M283=""),"",FLOOR(MAX(0,L283-M283),0.5))</f>
        <v/>
      </c>
      <c r="O283" s="10">
        <f>IF(OR(I283="",G283=""),"",MAX(0,ROUND((MOD(I283-G283+0.5,1)-0.5)*1440,0)))</f>
        <v/>
      </c>
      <c r="P283" s="10">
        <f>IF(OR(J283="",H283=""),"",MAX(0,ROUND((MOD(H283-J283+0.5,1)-0.5)*1440,0)))</f>
        <v/>
      </c>
      <c r="Q283" s="6" t="n"/>
      <c r="R283" s="6" t="n"/>
    </row>
    <row r="284">
      <c r="A284" s="5" t="n"/>
      <c r="B284" s="6" t="n"/>
      <c r="C284" s="6" t="n"/>
      <c r="D284" s="6" t="n"/>
      <c r="E284" s="6" t="n"/>
      <c r="F284" s="6" t="n"/>
      <c r="G284" s="7">
        <f>IF(F284="","",IFERROR(VLOOKUP(F284,Lists!$A$4:$E$9,4,FALSE),""))</f>
        <v/>
      </c>
      <c r="H284" s="7">
        <f>IF(F284="","",IFERROR(VLOOKUP(F284,Lists!$A$4:$E$9,5,FALSE),""))</f>
        <v/>
      </c>
      <c r="I284" s="8" t="n"/>
      <c r="J284" s="8" t="n"/>
      <c r="K284" s="6" t="n"/>
      <c r="L284" s="9">
        <f>IF(OR(I284="",J284=""),"",ROUND(MOD(J284-I284,1)*24,2))</f>
        <v/>
      </c>
      <c r="M284" s="9">
        <f>IF(F284="","",IFERROR(VLOOKUP(F284,Lists!$A$4:$E$9,3,FALSE),""))</f>
        <v/>
      </c>
      <c r="N284" s="9">
        <f>IF(OR(L284="",M284=""),"",FLOOR(MAX(0,L284-M284),0.5))</f>
        <v/>
      </c>
      <c r="O284" s="10">
        <f>IF(OR(I284="",G284=""),"",MAX(0,ROUND((MOD(I284-G284+0.5,1)-0.5)*1440,0)))</f>
        <v/>
      </c>
      <c r="P284" s="10">
        <f>IF(OR(J284="",H284=""),"",MAX(0,ROUND((MOD(H284-J284+0.5,1)-0.5)*1440,0)))</f>
        <v/>
      </c>
      <c r="Q284" s="6" t="n"/>
      <c r="R284" s="6" t="n"/>
    </row>
    <row r="285">
      <c r="A285" s="5" t="n"/>
      <c r="B285" s="6" t="n"/>
      <c r="C285" s="6" t="n"/>
      <c r="D285" s="6" t="n"/>
      <c r="E285" s="6" t="n"/>
      <c r="F285" s="6" t="n"/>
      <c r="G285" s="7">
        <f>IF(F285="","",IFERROR(VLOOKUP(F285,Lists!$A$4:$E$9,4,FALSE),""))</f>
        <v/>
      </c>
      <c r="H285" s="7">
        <f>IF(F285="","",IFERROR(VLOOKUP(F285,Lists!$A$4:$E$9,5,FALSE),""))</f>
        <v/>
      </c>
      <c r="I285" s="8" t="n"/>
      <c r="J285" s="8" t="n"/>
      <c r="K285" s="6" t="n"/>
      <c r="L285" s="9">
        <f>IF(OR(I285="",J285=""),"",ROUND(MOD(J285-I285,1)*24,2))</f>
        <v/>
      </c>
      <c r="M285" s="9">
        <f>IF(F285="","",IFERROR(VLOOKUP(F285,Lists!$A$4:$E$9,3,FALSE),""))</f>
        <v/>
      </c>
      <c r="N285" s="9">
        <f>IF(OR(L285="",M285=""),"",FLOOR(MAX(0,L285-M285),0.5))</f>
        <v/>
      </c>
      <c r="O285" s="10">
        <f>IF(OR(I285="",G285=""),"",MAX(0,ROUND((MOD(I285-G285+0.5,1)-0.5)*1440,0)))</f>
        <v/>
      </c>
      <c r="P285" s="10">
        <f>IF(OR(J285="",H285=""),"",MAX(0,ROUND((MOD(H285-J285+0.5,1)-0.5)*1440,0)))</f>
        <v/>
      </c>
      <c r="Q285" s="6" t="n"/>
      <c r="R285" s="6" t="n"/>
    </row>
    <row r="286">
      <c r="A286" s="5" t="n"/>
      <c r="B286" s="6" t="n"/>
      <c r="C286" s="6" t="n"/>
      <c r="D286" s="6" t="n"/>
      <c r="E286" s="6" t="n"/>
      <c r="F286" s="6" t="n"/>
      <c r="G286" s="7">
        <f>IF(F286="","",IFERROR(VLOOKUP(F286,Lists!$A$4:$E$9,4,FALSE),""))</f>
        <v/>
      </c>
      <c r="H286" s="7">
        <f>IF(F286="","",IFERROR(VLOOKUP(F286,Lists!$A$4:$E$9,5,FALSE),""))</f>
        <v/>
      </c>
      <c r="I286" s="8" t="n"/>
      <c r="J286" s="8" t="n"/>
      <c r="K286" s="6" t="n"/>
      <c r="L286" s="9">
        <f>IF(OR(I286="",J286=""),"",ROUND(MOD(J286-I286,1)*24,2))</f>
        <v/>
      </c>
      <c r="M286" s="9">
        <f>IF(F286="","",IFERROR(VLOOKUP(F286,Lists!$A$4:$E$9,3,FALSE),""))</f>
        <v/>
      </c>
      <c r="N286" s="9">
        <f>IF(OR(L286="",M286=""),"",FLOOR(MAX(0,L286-M286),0.5))</f>
        <v/>
      </c>
      <c r="O286" s="10">
        <f>IF(OR(I286="",G286=""),"",MAX(0,ROUND((MOD(I286-G286+0.5,1)-0.5)*1440,0)))</f>
        <v/>
      </c>
      <c r="P286" s="10">
        <f>IF(OR(J286="",H286=""),"",MAX(0,ROUND((MOD(H286-J286+0.5,1)-0.5)*1440,0)))</f>
        <v/>
      </c>
      <c r="Q286" s="6" t="n"/>
      <c r="R286" s="6" t="n"/>
    </row>
    <row r="287">
      <c r="A287" s="5" t="n"/>
      <c r="B287" s="6" t="n"/>
      <c r="C287" s="6" t="n"/>
      <c r="D287" s="6" t="n"/>
      <c r="E287" s="6" t="n"/>
      <c r="F287" s="6" t="n"/>
      <c r="G287" s="7">
        <f>IF(F287="","",IFERROR(VLOOKUP(F287,Lists!$A$4:$E$9,4,FALSE),""))</f>
        <v/>
      </c>
      <c r="H287" s="7">
        <f>IF(F287="","",IFERROR(VLOOKUP(F287,Lists!$A$4:$E$9,5,FALSE),""))</f>
        <v/>
      </c>
      <c r="I287" s="8" t="n"/>
      <c r="J287" s="8" t="n"/>
      <c r="K287" s="6" t="n"/>
      <c r="L287" s="9">
        <f>IF(OR(I287="",J287=""),"",ROUND(MOD(J287-I287,1)*24,2))</f>
        <v/>
      </c>
      <c r="M287" s="9">
        <f>IF(F287="","",IFERROR(VLOOKUP(F287,Lists!$A$4:$E$9,3,FALSE),""))</f>
        <v/>
      </c>
      <c r="N287" s="9">
        <f>IF(OR(L287="",M287=""),"",FLOOR(MAX(0,L287-M287),0.5))</f>
        <v/>
      </c>
      <c r="O287" s="10">
        <f>IF(OR(I287="",G287=""),"",MAX(0,ROUND((MOD(I287-G287+0.5,1)-0.5)*1440,0)))</f>
        <v/>
      </c>
      <c r="P287" s="10">
        <f>IF(OR(J287="",H287=""),"",MAX(0,ROUND((MOD(H287-J287+0.5,1)-0.5)*1440,0)))</f>
        <v/>
      </c>
      <c r="Q287" s="6" t="n"/>
      <c r="R287" s="6" t="n"/>
    </row>
    <row r="288">
      <c r="A288" s="5" t="n"/>
      <c r="B288" s="6" t="n"/>
      <c r="C288" s="6" t="n"/>
      <c r="D288" s="6" t="n"/>
      <c r="E288" s="6" t="n"/>
      <c r="F288" s="6" t="n"/>
      <c r="G288" s="7">
        <f>IF(F288="","",IFERROR(VLOOKUP(F288,Lists!$A$4:$E$9,4,FALSE),""))</f>
        <v/>
      </c>
      <c r="H288" s="7">
        <f>IF(F288="","",IFERROR(VLOOKUP(F288,Lists!$A$4:$E$9,5,FALSE),""))</f>
        <v/>
      </c>
      <c r="I288" s="8" t="n"/>
      <c r="J288" s="8" t="n"/>
      <c r="K288" s="6" t="n"/>
      <c r="L288" s="9">
        <f>IF(OR(I288="",J288=""),"",ROUND(MOD(J288-I288,1)*24,2))</f>
        <v/>
      </c>
      <c r="M288" s="9">
        <f>IF(F288="","",IFERROR(VLOOKUP(F288,Lists!$A$4:$E$9,3,FALSE),""))</f>
        <v/>
      </c>
      <c r="N288" s="9">
        <f>IF(OR(L288="",M288=""),"",FLOOR(MAX(0,L288-M288),0.5))</f>
        <v/>
      </c>
      <c r="O288" s="10">
        <f>IF(OR(I288="",G288=""),"",MAX(0,ROUND((MOD(I288-G288+0.5,1)-0.5)*1440,0)))</f>
        <v/>
      </c>
      <c r="P288" s="10">
        <f>IF(OR(J288="",H288=""),"",MAX(0,ROUND((MOD(H288-J288+0.5,1)-0.5)*1440,0)))</f>
        <v/>
      </c>
      <c r="Q288" s="6" t="n"/>
      <c r="R288" s="6" t="n"/>
    </row>
    <row r="289">
      <c r="A289" s="5" t="n"/>
      <c r="B289" s="6" t="n"/>
      <c r="C289" s="6" t="n"/>
      <c r="D289" s="6" t="n"/>
      <c r="E289" s="6" t="n"/>
      <c r="F289" s="6" t="n"/>
      <c r="G289" s="7">
        <f>IF(F289="","",IFERROR(VLOOKUP(F289,Lists!$A$4:$E$9,4,FALSE),""))</f>
        <v/>
      </c>
      <c r="H289" s="7">
        <f>IF(F289="","",IFERROR(VLOOKUP(F289,Lists!$A$4:$E$9,5,FALSE),""))</f>
        <v/>
      </c>
      <c r="I289" s="8" t="n"/>
      <c r="J289" s="8" t="n"/>
      <c r="K289" s="6" t="n"/>
      <c r="L289" s="9">
        <f>IF(OR(I289="",J289=""),"",ROUND(MOD(J289-I289,1)*24,2))</f>
        <v/>
      </c>
      <c r="M289" s="9">
        <f>IF(F289="","",IFERROR(VLOOKUP(F289,Lists!$A$4:$E$9,3,FALSE),""))</f>
        <v/>
      </c>
      <c r="N289" s="9">
        <f>IF(OR(L289="",M289=""),"",FLOOR(MAX(0,L289-M289),0.5))</f>
        <v/>
      </c>
      <c r="O289" s="10">
        <f>IF(OR(I289="",G289=""),"",MAX(0,ROUND((MOD(I289-G289+0.5,1)-0.5)*1440,0)))</f>
        <v/>
      </c>
      <c r="P289" s="10">
        <f>IF(OR(J289="",H289=""),"",MAX(0,ROUND((MOD(H289-J289+0.5,1)-0.5)*1440,0)))</f>
        <v/>
      </c>
      <c r="Q289" s="6" t="n"/>
      <c r="R289" s="6" t="n"/>
    </row>
    <row r="290">
      <c r="A290" s="5" t="n"/>
      <c r="B290" s="6" t="n"/>
      <c r="C290" s="6" t="n"/>
      <c r="D290" s="6" t="n"/>
      <c r="E290" s="6" t="n"/>
      <c r="F290" s="6" t="n"/>
      <c r="G290" s="7">
        <f>IF(F290="","",IFERROR(VLOOKUP(F290,Lists!$A$4:$E$9,4,FALSE),""))</f>
        <v/>
      </c>
      <c r="H290" s="7">
        <f>IF(F290="","",IFERROR(VLOOKUP(F290,Lists!$A$4:$E$9,5,FALSE),""))</f>
        <v/>
      </c>
      <c r="I290" s="8" t="n"/>
      <c r="J290" s="8" t="n"/>
      <c r="K290" s="6" t="n"/>
      <c r="L290" s="9">
        <f>IF(OR(I290="",J290=""),"",ROUND(MOD(J290-I290,1)*24,2))</f>
        <v/>
      </c>
      <c r="M290" s="9">
        <f>IF(F290="","",IFERROR(VLOOKUP(F290,Lists!$A$4:$E$9,3,FALSE),""))</f>
        <v/>
      </c>
      <c r="N290" s="9">
        <f>IF(OR(L290="",M290=""),"",FLOOR(MAX(0,L290-M290),0.5))</f>
        <v/>
      </c>
      <c r="O290" s="10">
        <f>IF(OR(I290="",G290=""),"",MAX(0,ROUND((MOD(I290-G290+0.5,1)-0.5)*1440,0)))</f>
        <v/>
      </c>
      <c r="P290" s="10">
        <f>IF(OR(J290="",H290=""),"",MAX(0,ROUND((MOD(H290-J290+0.5,1)-0.5)*1440,0)))</f>
        <v/>
      </c>
      <c r="Q290" s="6" t="n"/>
      <c r="R290" s="6" t="n"/>
    </row>
    <row r="291">
      <c r="A291" s="5" t="n"/>
      <c r="B291" s="6" t="n"/>
      <c r="C291" s="6" t="n"/>
      <c r="D291" s="6" t="n"/>
      <c r="E291" s="6" t="n"/>
      <c r="F291" s="6" t="n"/>
      <c r="G291" s="7">
        <f>IF(F291="","",IFERROR(VLOOKUP(F291,Lists!$A$4:$E$9,4,FALSE),""))</f>
        <v/>
      </c>
      <c r="H291" s="7">
        <f>IF(F291="","",IFERROR(VLOOKUP(F291,Lists!$A$4:$E$9,5,FALSE),""))</f>
        <v/>
      </c>
      <c r="I291" s="8" t="n"/>
      <c r="J291" s="8" t="n"/>
      <c r="K291" s="6" t="n"/>
      <c r="L291" s="9">
        <f>IF(OR(I291="",J291=""),"",ROUND(MOD(J291-I291,1)*24,2))</f>
        <v/>
      </c>
      <c r="M291" s="9">
        <f>IF(F291="","",IFERROR(VLOOKUP(F291,Lists!$A$4:$E$9,3,FALSE),""))</f>
        <v/>
      </c>
      <c r="N291" s="9">
        <f>IF(OR(L291="",M291=""),"",FLOOR(MAX(0,L291-M291),0.5))</f>
        <v/>
      </c>
      <c r="O291" s="10">
        <f>IF(OR(I291="",G291=""),"",MAX(0,ROUND((MOD(I291-G291+0.5,1)-0.5)*1440,0)))</f>
        <v/>
      </c>
      <c r="P291" s="10">
        <f>IF(OR(J291="",H291=""),"",MAX(0,ROUND((MOD(H291-J291+0.5,1)-0.5)*1440,0)))</f>
        <v/>
      </c>
      <c r="Q291" s="6" t="n"/>
      <c r="R291" s="6" t="n"/>
    </row>
    <row r="292">
      <c r="A292" s="5" t="n"/>
      <c r="B292" s="6" t="n"/>
      <c r="C292" s="6" t="n"/>
      <c r="D292" s="6" t="n"/>
      <c r="E292" s="6" t="n"/>
      <c r="F292" s="6" t="n"/>
      <c r="G292" s="7">
        <f>IF(F292="","",IFERROR(VLOOKUP(F292,Lists!$A$4:$E$9,4,FALSE),""))</f>
        <v/>
      </c>
      <c r="H292" s="7">
        <f>IF(F292="","",IFERROR(VLOOKUP(F292,Lists!$A$4:$E$9,5,FALSE),""))</f>
        <v/>
      </c>
      <c r="I292" s="8" t="n"/>
      <c r="J292" s="8" t="n"/>
      <c r="K292" s="6" t="n"/>
      <c r="L292" s="9">
        <f>IF(OR(I292="",J292=""),"",ROUND(MOD(J292-I292,1)*24,2))</f>
        <v/>
      </c>
      <c r="M292" s="9">
        <f>IF(F292="","",IFERROR(VLOOKUP(F292,Lists!$A$4:$E$9,3,FALSE),""))</f>
        <v/>
      </c>
      <c r="N292" s="9">
        <f>IF(OR(L292="",M292=""),"",FLOOR(MAX(0,L292-M292),0.5))</f>
        <v/>
      </c>
      <c r="O292" s="10">
        <f>IF(OR(I292="",G292=""),"",MAX(0,ROUND((MOD(I292-G292+0.5,1)-0.5)*1440,0)))</f>
        <v/>
      </c>
      <c r="P292" s="10">
        <f>IF(OR(J292="",H292=""),"",MAX(0,ROUND((MOD(H292-J292+0.5,1)-0.5)*1440,0)))</f>
        <v/>
      </c>
      <c r="Q292" s="6" t="n"/>
      <c r="R292" s="6" t="n"/>
    </row>
    <row r="293">
      <c r="A293" s="5" t="n"/>
      <c r="B293" s="6" t="n"/>
      <c r="C293" s="6" t="n"/>
      <c r="D293" s="6" t="n"/>
      <c r="E293" s="6" t="n"/>
      <c r="F293" s="6" t="n"/>
      <c r="G293" s="7">
        <f>IF(F293="","",IFERROR(VLOOKUP(F293,Lists!$A$4:$E$9,4,FALSE),""))</f>
        <v/>
      </c>
      <c r="H293" s="7">
        <f>IF(F293="","",IFERROR(VLOOKUP(F293,Lists!$A$4:$E$9,5,FALSE),""))</f>
        <v/>
      </c>
      <c r="I293" s="8" t="n"/>
      <c r="J293" s="8" t="n"/>
      <c r="K293" s="6" t="n"/>
      <c r="L293" s="9">
        <f>IF(OR(I293="",J293=""),"",ROUND(MOD(J293-I293,1)*24,2))</f>
        <v/>
      </c>
      <c r="M293" s="9">
        <f>IF(F293="","",IFERROR(VLOOKUP(F293,Lists!$A$4:$E$9,3,FALSE),""))</f>
        <v/>
      </c>
      <c r="N293" s="9">
        <f>IF(OR(L293="",M293=""),"",FLOOR(MAX(0,L293-M293),0.5))</f>
        <v/>
      </c>
      <c r="O293" s="10">
        <f>IF(OR(I293="",G293=""),"",MAX(0,ROUND((MOD(I293-G293+0.5,1)-0.5)*1440,0)))</f>
        <v/>
      </c>
      <c r="P293" s="10">
        <f>IF(OR(J293="",H293=""),"",MAX(0,ROUND((MOD(H293-J293+0.5,1)-0.5)*1440,0)))</f>
        <v/>
      </c>
      <c r="Q293" s="6" t="n"/>
      <c r="R293" s="6" t="n"/>
    </row>
    <row r="294">
      <c r="A294" s="5" t="n"/>
      <c r="B294" s="6" t="n"/>
      <c r="C294" s="6" t="n"/>
      <c r="D294" s="6" t="n"/>
      <c r="E294" s="6" t="n"/>
      <c r="F294" s="6" t="n"/>
      <c r="G294" s="7">
        <f>IF(F294="","",IFERROR(VLOOKUP(F294,Lists!$A$4:$E$9,4,FALSE),""))</f>
        <v/>
      </c>
      <c r="H294" s="7">
        <f>IF(F294="","",IFERROR(VLOOKUP(F294,Lists!$A$4:$E$9,5,FALSE),""))</f>
        <v/>
      </c>
      <c r="I294" s="8" t="n"/>
      <c r="J294" s="8" t="n"/>
      <c r="K294" s="6" t="n"/>
      <c r="L294" s="9">
        <f>IF(OR(I294="",J294=""),"",ROUND(MOD(J294-I294,1)*24,2))</f>
        <v/>
      </c>
      <c r="M294" s="9">
        <f>IF(F294="","",IFERROR(VLOOKUP(F294,Lists!$A$4:$E$9,3,FALSE),""))</f>
        <v/>
      </c>
      <c r="N294" s="9">
        <f>IF(OR(L294="",M294=""),"",FLOOR(MAX(0,L294-M294),0.5))</f>
        <v/>
      </c>
      <c r="O294" s="10">
        <f>IF(OR(I294="",G294=""),"",MAX(0,ROUND((MOD(I294-G294+0.5,1)-0.5)*1440,0)))</f>
        <v/>
      </c>
      <c r="P294" s="10">
        <f>IF(OR(J294="",H294=""),"",MAX(0,ROUND((MOD(H294-J294+0.5,1)-0.5)*1440,0)))</f>
        <v/>
      </c>
      <c r="Q294" s="6" t="n"/>
      <c r="R294" s="6" t="n"/>
    </row>
    <row r="295">
      <c r="A295" s="5" t="n"/>
      <c r="B295" s="6" t="n"/>
      <c r="C295" s="6" t="n"/>
      <c r="D295" s="6" t="n"/>
      <c r="E295" s="6" t="n"/>
      <c r="F295" s="6" t="n"/>
      <c r="G295" s="7">
        <f>IF(F295="","",IFERROR(VLOOKUP(F295,Lists!$A$4:$E$9,4,FALSE),""))</f>
        <v/>
      </c>
      <c r="H295" s="7">
        <f>IF(F295="","",IFERROR(VLOOKUP(F295,Lists!$A$4:$E$9,5,FALSE),""))</f>
        <v/>
      </c>
      <c r="I295" s="8" t="n"/>
      <c r="J295" s="8" t="n"/>
      <c r="K295" s="6" t="n"/>
      <c r="L295" s="9">
        <f>IF(OR(I295="",J295=""),"",ROUND(MOD(J295-I295,1)*24,2))</f>
        <v/>
      </c>
      <c r="M295" s="9">
        <f>IF(F295="","",IFERROR(VLOOKUP(F295,Lists!$A$4:$E$9,3,FALSE),""))</f>
        <v/>
      </c>
      <c r="N295" s="9">
        <f>IF(OR(L295="",M295=""),"",FLOOR(MAX(0,L295-M295),0.5))</f>
        <v/>
      </c>
      <c r="O295" s="10">
        <f>IF(OR(I295="",G295=""),"",MAX(0,ROUND((MOD(I295-G295+0.5,1)-0.5)*1440,0)))</f>
        <v/>
      </c>
      <c r="P295" s="10">
        <f>IF(OR(J295="",H295=""),"",MAX(0,ROUND((MOD(H295-J295+0.5,1)-0.5)*1440,0)))</f>
        <v/>
      </c>
      <c r="Q295" s="6" t="n"/>
      <c r="R295" s="6" t="n"/>
    </row>
    <row r="296">
      <c r="A296" s="5" t="n"/>
      <c r="B296" s="6" t="n"/>
      <c r="C296" s="6" t="n"/>
      <c r="D296" s="6" t="n"/>
      <c r="E296" s="6" t="n"/>
      <c r="F296" s="6" t="n"/>
      <c r="G296" s="7">
        <f>IF(F296="","",IFERROR(VLOOKUP(F296,Lists!$A$4:$E$9,4,FALSE),""))</f>
        <v/>
      </c>
      <c r="H296" s="7">
        <f>IF(F296="","",IFERROR(VLOOKUP(F296,Lists!$A$4:$E$9,5,FALSE),""))</f>
        <v/>
      </c>
      <c r="I296" s="8" t="n"/>
      <c r="J296" s="8" t="n"/>
      <c r="K296" s="6" t="n"/>
      <c r="L296" s="9">
        <f>IF(OR(I296="",J296=""),"",ROUND(MOD(J296-I296,1)*24,2))</f>
        <v/>
      </c>
      <c r="M296" s="9">
        <f>IF(F296="","",IFERROR(VLOOKUP(F296,Lists!$A$4:$E$9,3,FALSE),""))</f>
        <v/>
      </c>
      <c r="N296" s="9">
        <f>IF(OR(L296="",M296=""),"",FLOOR(MAX(0,L296-M296),0.5))</f>
        <v/>
      </c>
      <c r="O296" s="10">
        <f>IF(OR(I296="",G296=""),"",MAX(0,ROUND((MOD(I296-G296+0.5,1)-0.5)*1440,0)))</f>
        <v/>
      </c>
      <c r="P296" s="10">
        <f>IF(OR(J296="",H296=""),"",MAX(0,ROUND((MOD(H296-J296+0.5,1)-0.5)*1440,0)))</f>
        <v/>
      </c>
      <c r="Q296" s="6" t="n"/>
      <c r="R296" s="6" t="n"/>
    </row>
    <row r="297">
      <c r="A297" s="5" t="n"/>
      <c r="B297" s="6" t="n"/>
      <c r="C297" s="6" t="n"/>
      <c r="D297" s="6" t="n"/>
      <c r="E297" s="6" t="n"/>
      <c r="F297" s="6" t="n"/>
      <c r="G297" s="7">
        <f>IF(F297="","",IFERROR(VLOOKUP(F297,Lists!$A$4:$E$9,4,FALSE),""))</f>
        <v/>
      </c>
      <c r="H297" s="7">
        <f>IF(F297="","",IFERROR(VLOOKUP(F297,Lists!$A$4:$E$9,5,FALSE),""))</f>
        <v/>
      </c>
      <c r="I297" s="8" t="n"/>
      <c r="J297" s="8" t="n"/>
      <c r="K297" s="6" t="n"/>
      <c r="L297" s="9">
        <f>IF(OR(I297="",J297=""),"",ROUND(MOD(J297-I297,1)*24,2))</f>
        <v/>
      </c>
      <c r="M297" s="9">
        <f>IF(F297="","",IFERROR(VLOOKUP(F297,Lists!$A$4:$E$9,3,FALSE),""))</f>
        <v/>
      </c>
      <c r="N297" s="9">
        <f>IF(OR(L297="",M297=""),"",FLOOR(MAX(0,L297-M297),0.5))</f>
        <v/>
      </c>
      <c r="O297" s="10">
        <f>IF(OR(I297="",G297=""),"",MAX(0,ROUND((MOD(I297-G297+0.5,1)-0.5)*1440,0)))</f>
        <v/>
      </c>
      <c r="P297" s="10">
        <f>IF(OR(J297="",H297=""),"",MAX(0,ROUND((MOD(H297-J297+0.5,1)-0.5)*1440,0)))</f>
        <v/>
      </c>
      <c r="Q297" s="6" t="n"/>
      <c r="R297" s="6" t="n"/>
    </row>
    <row r="298">
      <c r="A298" s="5" t="n"/>
      <c r="B298" s="6" t="n"/>
      <c r="C298" s="6" t="n"/>
      <c r="D298" s="6" t="n"/>
      <c r="E298" s="6" t="n"/>
      <c r="F298" s="6" t="n"/>
      <c r="G298" s="7">
        <f>IF(F298="","",IFERROR(VLOOKUP(F298,Lists!$A$4:$E$9,4,FALSE),""))</f>
        <v/>
      </c>
      <c r="H298" s="7">
        <f>IF(F298="","",IFERROR(VLOOKUP(F298,Lists!$A$4:$E$9,5,FALSE),""))</f>
        <v/>
      </c>
      <c r="I298" s="8" t="n"/>
      <c r="J298" s="8" t="n"/>
      <c r="K298" s="6" t="n"/>
      <c r="L298" s="9">
        <f>IF(OR(I298="",J298=""),"",ROUND(MOD(J298-I298,1)*24,2))</f>
        <v/>
      </c>
      <c r="M298" s="9">
        <f>IF(F298="","",IFERROR(VLOOKUP(F298,Lists!$A$4:$E$9,3,FALSE),""))</f>
        <v/>
      </c>
      <c r="N298" s="9">
        <f>IF(OR(L298="",M298=""),"",FLOOR(MAX(0,L298-M298),0.5))</f>
        <v/>
      </c>
      <c r="O298" s="10">
        <f>IF(OR(I298="",G298=""),"",MAX(0,ROUND((MOD(I298-G298+0.5,1)-0.5)*1440,0)))</f>
        <v/>
      </c>
      <c r="P298" s="10">
        <f>IF(OR(J298="",H298=""),"",MAX(0,ROUND((MOD(H298-J298+0.5,1)-0.5)*1440,0)))</f>
        <v/>
      </c>
      <c r="Q298" s="6" t="n"/>
      <c r="R298" s="6" t="n"/>
    </row>
    <row r="299">
      <c r="A299" s="5" t="n"/>
      <c r="B299" s="6" t="n"/>
      <c r="C299" s="6" t="n"/>
      <c r="D299" s="6" t="n"/>
      <c r="E299" s="6" t="n"/>
      <c r="F299" s="6" t="n"/>
      <c r="G299" s="7">
        <f>IF(F299="","",IFERROR(VLOOKUP(F299,Lists!$A$4:$E$9,4,FALSE),""))</f>
        <v/>
      </c>
      <c r="H299" s="7">
        <f>IF(F299="","",IFERROR(VLOOKUP(F299,Lists!$A$4:$E$9,5,FALSE),""))</f>
        <v/>
      </c>
      <c r="I299" s="8" t="n"/>
      <c r="J299" s="8" t="n"/>
      <c r="K299" s="6" t="n"/>
      <c r="L299" s="9">
        <f>IF(OR(I299="",J299=""),"",ROUND(MOD(J299-I299,1)*24,2))</f>
        <v/>
      </c>
      <c r="M299" s="9">
        <f>IF(F299="","",IFERROR(VLOOKUP(F299,Lists!$A$4:$E$9,3,FALSE),""))</f>
        <v/>
      </c>
      <c r="N299" s="9">
        <f>IF(OR(L299="",M299=""),"",FLOOR(MAX(0,L299-M299),0.5))</f>
        <v/>
      </c>
      <c r="O299" s="10">
        <f>IF(OR(I299="",G299=""),"",MAX(0,ROUND((MOD(I299-G299+0.5,1)-0.5)*1440,0)))</f>
        <v/>
      </c>
      <c r="P299" s="10">
        <f>IF(OR(J299="",H299=""),"",MAX(0,ROUND((MOD(H299-J299+0.5,1)-0.5)*1440,0)))</f>
        <v/>
      </c>
      <c r="Q299" s="6" t="n"/>
      <c r="R299" s="6" t="n"/>
    </row>
    <row r="300">
      <c r="A300" s="5" t="n"/>
      <c r="B300" s="6" t="n"/>
      <c r="C300" s="6" t="n"/>
      <c r="D300" s="6" t="n"/>
      <c r="E300" s="6" t="n"/>
      <c r="F300" s="6" t="n"/>
      <c r="G300" s="7">
        <f>IF(F300="","",IFERROR(VLOOKUP(F300,Lists!$A$4:$E$9,4,FALSE),""))</f>
        <v/>
      </c>
      <c r="H300" s="7">
        <f>IF(F300="","",IFERROR(VLOOKUP(F300,Lists!$A$4:$E$9,5,FALSE),""))</f>
        <v/>
      </c>
      <c r="I300" s="8" t="n"/>
      <c r="J300" s="8" t="n"/>
      <c r="K300" s="6" t="n"/>
      <c r="L300" s="9">
        <f>IF(OR(I300="",J300=""),"",ROUND(MOD(J300-I300,1)*24,2))</f>
        <v/>
      </c>
      <c r="M300" s="9">
        <f>IF(F300="","",IFERROR(VLOOKUP(F300,Lists!$A$4:$E$9,3,FALSE),""))</f>
        <v/>
      </c>
      <c r="N300" s="9">
        <f>IF(OR(L300="",M300=""),"",FLOOR(MAX(0,L300-M300),0.5))</f>
        <v/>
      </c>
      <c r="O300" s="10">
        <f>IF(OR(I300="",G300=""),"",MAX(0,ROUND((MOD(I300-G300+0.5,1)-0.5)*1440,0)))</f>
        <v/>
      </c>
      <c r="P300" s="10">
        <f>IF(OR(J300="",H300=""),"",MAX(0,ROUND((MOD(H300-J300+0.5,1)-0.5)*1440,0)))</f>
        <v/>
      </c>
      <c r="Q300" s="6" t="n"/>
      <c r="R300" s="6" t="n"/>
    </row>
    <row r="301">
      <c r="A301" s="5" t="n"/>
      <c r="B301" s="6" t="n"/>
      <c r="C301" s="6" t="n"/>
      <c r="D301" s="6" t="n"/>
      <c r="E301" s="6" t="n"/>
      <c r="F301" s="6" t="n"/>
      <c r="G301" s="7">
        <f>IF(F301="","",IFERROR(VLOOKUP(F301,Lists!$A$4:$E$9,4,FALSE),""))</f>
        <v/>
      </c>
      <c r="H301" s="7">
        <f>IF(F301="","",IFERROR(VLOOKUP(F301,Lists!$A$4:$E$9,5,FALSE),""))</f>
        <v/>
      </c>
      <c r="I301" s="8" t="n"/>
      <c r="J301" s="8" t="n"/>
      <c r="K301" s="6" t="n"/>
      <c r="L301" s="9">
        <f>IF(OR(I301="",J301=""),"",ROUND(MOD(J301-I301,1)*24,2))</f>
        <v/>
      </c>
      <c r="M301" s="9">
        <f>IF(F301="","",IFERROR(VLOOKUP(F301,Lists!$A$4:$E$9,3,FALSE),""))</f>
        <v/>
      </c>
      <c r="N301" s="9">
        <f>IF(OR(L301="",M301=""),"",FLOOR(MAX(0,L301-M301),0.5))</f>
        <v/>
      </c>
      <c r="O301" s="10">
        <f>IF(OR(I301="",G301=""),"",MAX(0,ROUND((MOD(I301-G301+0.5,1)-0.5)*1440,0)))</f>
        <v/>
      </c>
      <c r="P301" s="10">
        <f>IF(OR(J301="",H301=""),"",MAX(0,ROUND((MOD(H301-J301+0.5,1)-0.5)*1440,0)))</f>
        <v/>
      </c>
      <c r="Q301" s="6" t="n"/>
      <c r="R301" s="6" t="n"/>
    </row>
    <row r="302">
      <c r="A302" s="5" t="n"/>
      <c r="B302" s="6" t="n"/>
      <c r="C302" s="6" t="n"/>
      <c r="D302" s="6" t="n"/>
      <c r="E302" s="6" t="n"/>
      <c r="F302" s="6" t="n"/>
      <c r="G302" s="7">
        <f>IF(F302="","",IFERROR(VLOOKUP(F302,Lists!$A$4:$E$9,4,FALSE),""))</f>
        <v/>
      </c>
      <c r="H302" s="7">
        <f>IF(F302="","",IFERROR(VLOOKUP(F302,Lists!$A$4:$E$9,5,FALSE),""))</f>
        <v/>
      </c>
      <c r="I302" s="8" t="n"/>
      <c r="J302" s="8" t="n"/>
      <c r="K302" s="6" t="n"/>
      <c r="L302" s="9">
        <f>IF(OR(I302="",J302=""),"",ROUND(MOD(J302-I302,1)*24,2))</f>
        <v/>
      </c>
      <c r="M302" s="9">
        <f>IF(F302="","",IFERROR(VLOOKUP(F302,Lists!$A$4:$E$9,3,FALSE),""))</f>
        <v/>
      </c>
      <c r="N302" s="9">
        <f>IF(OR(L302="",M302=""),"",FLOOR(MAX(0,L302-M302),0.5))</f>
        <v/>
      </c>
      <c r="O302" s="10">
        <f>IF(OR(I302="",G302=""),"",MAX(0,ROUND((MOD(I302-G302+0.5,1)-0.5)*1440,0)))</f>
        <v/>
      </c>
      <c r="P302" s="10">
        <f>IF(OR(J302="",H302=""),"",MAX(0,ROUND((MOD(H302-J302+0.5,1)-0.5)*1440,0)))</f>
        <v/>
      </c>
      <c r="Q302" s="6" t="n"/>
      <c r="R302" s="6" t="n"/>
    </row>
    <row r="303">
      <c r="A303" s="5" t="n"/>
      <c r="B303" s="6" t="n"/>
      <c r="C303" s="6" t="n"/>
      <c r="D303" s="6" t="n"/>
      <c r="E303" s="6" t="n"/>
      <c r="F303" s="6" t="n"/>
      <c r="G303" s="7">
        <f>IF(F303="","",IFERROR(VLOOKUP(F303,Lists!$A$4:$E$9,4,FALSE),""))</f>
        <v/>
      </c>
      <c r="H303" s="7">
        <f>IF(F303="","",IFERROR(VLOOKUP(F303,Lists!$A$4:$E$9,5,FALSE),""))</f>
        <v/>
      </c>
      <c r="I303" s="8" t="n"/>
      <c r="J303" s="8" t="n"/>
      <c r="K303" s="6" t="n"/>
      <c r="L303" s="9">
        <f>IF(OR(I303="",J303=""),"",ROUND(MOD(J303-I303,1)*24,2))</f>
        <v/>
      </c>
      <c r="M303" s="9">
        <f>IF(F303="","",IFERROR(VLOOKUP(F303,Lists!$A$4:$E$9,3,FALSE),""))</f>
        <v/>
      </c>
      <c r="N303" s="9">
        <f>IF(OR(L303="",M303=""),"",FLOOR(MAX(0,L303-M303),0.5))</f>
        <v/>
      </c>
      <c r="O303" s="10">
        <f>IF(OR(I303="",G303=""),"",MAX(0,ROUND((MOD(I303-G303+0.5,1)-0.5)*1440,0)))</f>
        <v/>
      </c>
      <c r="P303" s="10">
        <f>IF(OR(J303="",H303=""),"",MAX(0,ROUND((MOD(H303-J303+0.5,1)-0.5)*1440,0)))</f>
        <v/>
      </c>
      <c r="Q303" s="6" t="n"/>
      <c r="R303" s="6" t="n"/>
    </row>
    <row r="304">
      <c r="A304" s="5" t="n"/>
      <c r="B304" s="6" t="n"/>
      <c r="C304" s="6" t="n"/>
      <c r="D304" s="6" t="n"/>
      <c r="E304" s="6" t="n"/>
      <c r="F304" s="6" t="n"/>
      <c r="G304" s="7">
        <f>IF(F304="","",IFERROR(VLOOKUP(F304,Lists!$A$4:$E$9,4,FALSE),""))</f>
        <v/>
      </c>
      <c r="H304" s="7">
        <f>IF(F304="","",IFERROR(VLOOKUP(F304,Lists!$A$4:$E$9,5,FALSE),""))</f>
        <v/>
      </c>
      <c r="I304" s="8" t="n"/>
      <c r="J304" s="8" t="n"/>
      <c r="K304" s="6" t="n"/>
      <c r="L304" s="9">
        <f>IF(OR(I304="",J304=""),"",ROUND(MOD(J304-I304,1)*24,2))</f>
        <v/>
      </c>
      <c r="M304" s="9">
        <f>IF(F304="","",IFERROR(VLOOKUP(F304,Lists!$A$4:$E$9,3,FALSE),""))</f>
        <v/>
      </c>
      <c r="N304" s="9">
        <f>IF(OR(L304="",M304=""),"",FLOOR(MAX(0,L304-M304),0.5))</f>
        <v/>
      </c>
      <c r="O304" s="10">
        <f>IF(OR(I304="",G304=""),"",MAX(0,ROUND((MOD(I304-G304+0.5,1)-0.5)*1440,0)))</f>
        <v/>
      </c>
      <c r="P304" s="10">
        <f>IF(OR(J304="",H304=""),"",MAX(0,ROUND((MOD(H304-J304+0.5,1)-0.5)*1440,0)))</f>
        <v/>
      </c>
      <c r="Q304" s="6" t="n"/>
      <c r="R304" s="6" t="n"/>
    </row>
    <row r="305">
      <c r="A305" s="5" t="n"/>
      <c r="B305" s="6" t="n"/>
      <c r="C305" s="6" t="n"/>
      <c r="D305" s="6" t="n"/>
      <c r="E305" s="6" t="n"/>
      <c r="F305" s="6" t="n"/>
      <c r="G305" s="7">
        <f>IF(F305="","",IFERROR(VLOOKUP(F305,Lists!$A$4:$E$9,4,FALSE),""))</f>
        <v/>
      </c>
      <c r="H305" s="7">
        <f>IF(F305="","",IFERROR(VLOOKUP(F305,Lists!$A$4:$E$9,5,FALSE),""))</f>
        <v/>
      </c>
      <c r="I305" s="8" t="n"/>
      <c r="J305" s="8" t="n"/>
      <c r="K305" s="6" t="n"/>
      <c r="L305" s="9">
        <f>IF(OR(I305="",J305=""),"",ROUND(MOD(J305-I305,1)*24,2))</f>
        <v/>
      </c>
      <c r="M305" s="9">
        <f>IF(F305="","",IFERROR(VLOOKUP(F305,Lists!$A$4:$E$9,3,FALSE),""))</f>
        <v/>
      </c>
      <c r="N305" s="9">
        <f>IF(OR(L305="",M305=""),"",FLOOR(MAX(0,L305-M305),0.5))</f>
        <v/>
      </c>
      <c r="O305" s="10">
        <f>IF(OR(I305="",G305=""),"",MAX(0,ROUND((MOD(I305-G305+0.5,1)-0.5)*1440,0)))</f>
        <v/>
      </c>
      <c r="P305" s="10">
        <f>IF(OR(J305="",H305=""),"",MAX(0,ROUND((MOD(H305-J305+0.5,1)-0.5)*1440,0)))</f>
        <v/>
      </c>
      <c r="Q305" s="6" t="n"/>
      <c r="R305" s="6" t="n"/>
    </row>
    <row r="306">
      <c r="A306" s="5" t="n"/>
      <c r="B306" s="6" t="n"/>
      <c r="C306" s="6" t="n"/>
      <c r="D306" s="6" t="n"/>
      <c r="E306" s="6" t="n"/>
      <c r="F306" s="6" t="n"/>
      <c r="G306" s="7">
        <f>IF(F306="","",IFERROR(VLOOKUP(F306,Lists!$A$4:$E$9,4,FALSE),""))</f>
        <v/>
      </c>
      <c r="H306" s="7">
        <f>IF(F306="","",IFERROR(VLOOKUP(F306,Lists!$A$4:$E$9,5,FALSE),""))</f>
        <v/>
      </c>
      <c r="I306" s="8" t="n"/>
      <c r="J306" s="8" t="n"/>
      <c r="K306" s="6" t="n"/>
      <c r="L306" s="9">
        <f>IF(OR(I306="",J306=""),"",ROUND(MOD(J306-I306,1)*24,2))</f>
        <v/>
      </c>
      <c r="M306" s="9">
        <f>IF(F306="","",IFERROR(VLOOKUP(F306,Lists!$A$4:$E$9,3,FALSE),""))</f>
        <v/>
      </c>
      <c r="N306" s="9">
        <f>IF(OR(L306="",M306=""),"",FLOOR(MAX(0,L306-M306),0.5))</f>
        <v/>
      </c>
      <c r="O306" s="10">
        <f>IF(OR(I306="",G306=""),"",MAX(0,ROUND((MOD(I306-G306+0.5,1)-0.5)*1440,0)))</f>
        <v/>
      </c>
      <c r="P306" s="10">
        <f>IF(OR(J306="",H306=""),"",MAX(0,ROUND((MOD(H306-J306+0.5,1)-0.5)*1440,0)))</f>
        <v/>
      </c>
      <c r="Q306" s="6" t="n"/>
      <c r="R306" s="6" t="n"/>
    </row>
    <row r="307">
      <c r="A307" s="5" t="n"/>
      <c r="B307" s="6" t="n"/>
      <c r="C307" s="6" t="n"/>
      <c r="D307" s="6" t="n"/>
      <c r="E307" s="6" t="n"/>
      <c r="F307" s="6" t="n"/>
      <c r="G307" s="7">
        <f>IF(F307="","",IFERROR(VLOOKUP(F307,Lists!$A$4:$E$9,4,FALSE),""))</f>
        <v/>
      </c>
      <c r="H307" s="7">
        <f>IF(F307="","",IFERROR(VLOOKUP(F307,Lists!$A$4:$E$9,5,FALSE),""))</f>
        <v/>
      </c>
      <c r="I307" s="8" t="n"/>
      <c r="J307" s="8" t="n"/>
      <c r="K307" s="6" t="n"/>
      <c r="L307" s="9">
        <f>IF(OR(I307="",J307=""),"",ROUND(MOD(J307-I307,1)*24,2))</f>
        <v/>
      </c>
      <c r="M307" s="9">
        <f>IF(F307="","",IFERROR(VLOOKUP(F307,Lists!$A$4:$E$9,3,FALSE),""))</f>
        <v/>
      </c>
      <c r="N307" s="9">
        <f>IF(OR(L307="",M307=""),"",FLOOR(MAX(0,L307-M307),0.5))</f>
        <v/>
      </c>
      <c r="O307" s="10">
        <f>IF(OR(I307="",G307=""),"",MAX(0,ROUND((MOD(I307-G307+0.5,1)-0.5)*1440,0)))</f>
        <v/>
      </c>
      <c r="P307" s="10">
        <f>IF(OR(J307="",H307=""),"",MAX(0,ROUND((MOD(H307-J307+0.5,1)-0.5)*1440,0)))</f>
        <v/>
      </c>
      <c r="Q307" s="6" t="n"/>
      <c r="R307" s="6" t="n"/>
    </row>
    <row r="308">
      <c r="A308" s="5" t="n"/>
      <c r="B308" s="6" t="n"/>
      <c r="C308" s="6" t="n"/>
      <c r="D308" s="6" t="n"/>
      <c r="E308" s="6" t="n"/>
      <c r="F308" s="6" t="n"/>
      <c r="G308" s="7">
        <f>IF(F308="","",IFERROR(VLOOKUP(F308,Lists!$A$4:$E$9,4,FALSE),""))</f>
        <v/>
      </c>
      <c r="H308" s="7">
        <f>IF(F308="","",IFERROR(VLOOKUP(F308,Lists!$A$4:$E$9,5,FALSE),""))</f>
        <v/>
      </c>
      <c r="I308" s="8" t="n"/>
      <c r="J308" s="8" t="n"/>
      <c r="K308" s="6" t="n"/>
      <c r="L308" s="9">
        <f>IF(OR(I308="",J308=""),"",ROUND(MOD(J308-I308,1)*24,2))</f>
        <v/>
      </c>
      <c r="M308" s="9">
        <f>IF(F308="","",IFERROR(VLOOKUP(F308,Lists!$A$4:$E$9,3,FALSE),""))</f>
        <v/>
      </c>
      <c r="N308" s="9">
        <f>IF(OR(L308="",M308=""),"",FLOOR(MAX(0,L308-M308),0.5))</f>
        <v/>
      </c>
      <c r="O308" s="10">
        <f>IF(OR(I308="",G308=""),"",MAX(0,ROUND((MOD(I308-G308+0.5,1)-0.5)*1440,0)))</f>
        <v/>
      </c>
      <c r="P308" s="10">
        <f>IF(OR(J308="",H308=""),"",MAX(0,ROUND((MOD(H308-J308+0.5,1)-0.5)*1440,0)))</f>
        <v/>
      </c>
      <c r="Q308" s="6" t="n"/>
      <c r="R308" s="6" t="n"/>
    </row>
    <row r="309">
      <c r="A309" s="5" t="n"/>
      <c r="B309" s="6" t="n"/>
      <c r="C309" s="6" t="n"/>
      <c r="D309" s="6" t="n"/>
      <c r="E309" s="6" t="n"/>
      <c r="F309" s="6" t="n"/>
      <c r="G309" s="7">
        <f>IF(F309="","",IFERROR(VLOOKUP(F309,Lists!$A$4:$E$9,4,FALSE),""))</f>
        <v/>
      </c>
      <c r="H309" s="7">
        <f>IF(F309="","",IFERROR(VLOOKUP(F309,Lists!$A$4:$E$9,5,FALSE),""))</f>
        <v/>
      </c>
      <c r="I309" s="8" t="n"/>
      <c r="J309" s="8" t="n"/>
      <c r="K309" s="6" t="n"/>
      <c r="L309" s="9">
        <f>IF(OR(I309="",J309=""),"",ROUND(MOD(J309-I309,1)*24,2))</f>
        <v/>
      </c>
      <c r="M309" s="9">
        <f>IF(F309="","",IFERROR(VLOOKUP(F309,Lists!$A$4:$E$9,3,FALSE),""))</f>
        <v/>
      </c>
      <c r="N309" s="9">
        <f>IF(OR(L309="",M309=""),"",FLOOR(MAX(0,L309-M309),0.5))</f>
        <v/>
      </c>
      <c r="O309" s="10">
        <f>IF(OR(I309="",G309=""),"",MAX(0,ROUND((MOD(I309-G309+0.5,1)-0.5)*1440,0)))</f>
        <v/>
      </c>
      <c r="P309" s="10">
        <f>IF(OR(J309="",H309=""),"",MAX(0,ROUND((MOD(H309-J309+0.5,1)-0.5)*1440,0)))</f>
        <v/>
      </c>
      <c r="Q309" s="6" t="n"/>
      <c r="R309" s="6" t="n"/>
    </row>
    <row r="310">
      <c r="A310" s="5" t="n"/>
      <c r="B310" s="6" t="n"/>
      <c r="C310" s="6" t="n"/>
      <c r="D310" s="6" t="n"/>
      <c r="E310" s="6" t="n"/>
      <c r="F310" s="6" t="n"/>
      <c r="G310" s="7">
        <f>IF(F310="","",IFERROR(VLOOKUP(F310,Lists!$A$4:$E$9,4,FALSE),""))</f>
        <v/>
      </c>
      <c r="H310" s="7">
        <f>IF(F310="","",IFERROR(VLOOKUP(F310,Lists!$A$4:$E$9,5,FALSE),""))</f>
        <v/>
      </c>
      <c r="I310" s="8" t="n"/>
      <c r="J310" s="8" t="n"/>
      <c r="K310" s="6" t="n"/>
      <c r="L310" s="9">
        <f>IF(OR(I310="",J310=""),"",ROUND(MOD(J310-I310,1)*24,2))</f>
        <v/>
      </c>
      <c r="M310" s="9">
        <f>IF(F310="","",IFERROR(VLOOKUP(F310,Lists!$A$4:$E$9,3,FALSE),""))</f>
        <v/>
      </c>
      <c r="N310" s="9">
        <f>IF(OR(L310="",M310=""),"",FLOOR(MAX(0,L310-M310),0.5))</f>
        <v/>
      </c>
      <c r="O310" s="10">
        <f>IF(OR(I310="",G310=""),"",MAX(0,ROUND((MOD(I310-G310+0.5,1)-0.5)*1440,0)))</f>
        <v/>
      </c>
      <c r="P310" s="10">
        <f>IF(OR(J310="",H310=""),"",MAX(0,ROUND((MOD(H310-J310+0.5,1)-0.5)*1440,0)))</f>
        <v/>
      </c>
      <c r="Q310" s="6" t="n"/>
      <c r="R310" s="6" t="n"/>
    </row>
    <row r="311">
      <c r="A311" s="5" t="n"/>
      <c r="B311" s="6" t="n"/>
      <c r="C311" s="6" t="n"/>
      <c r="D311" s="6" t="n"/>
      <c r="E311" s="6" t="n"/>
      <c r="F311" s="6" t="n"/>
      <c r="G311" s="7">
        <f>IF(F311="","",IFERROR(VLOOKUP(F311,Lists!$A$4:$E$9,4,FALSE),""))</f>
        <v/>
      </c>
      <c r="H311" s="7">
        <f>IF(F311="","",IFERROR(VLOOKUP(F311,Lists!$A$4:$E$9,5,FALSE),""))</f>
        <v/>
      </c>
      <c r="I311" s="8" t="n"/>
      <c r="J311" s="8" t="n"/>
      <c r="K311" s="6" t="n"/>
      <c r="L311" s="9">
        <f>IF(OR(I311="",J311=""),"",ROUND(MOD(J311-I311,1)*24,2))</f>
        <v/>
      </c>
      <c r="M311" s="9">
        <f>IF(F311="","",IFERROR(VLOOKUP(F311,Lists!$A$4:$E$9,3,FALSE),""))</f>
        <v/>
      </c>
      <c r="N311" s="9">
        <f>IF(OR(L311="",M311=""),"",FLOOR(MAX(0,L311-M311),0.5))</f>
        <v/>
      </c>
      <c r="O311" s="10">
        <f>IF(OR(I311="",G311=""),"",MAX(0,ROUND((MOD(I311-G311+0.5,1)-0.5)*1440,0)))</f>
        <v/>
      </c>
      <c r="P311" s="10">
        <f>IF(OR(J311="",H311=""),"",MAX(0,ROUND((MOD(H311-J311+0.5,1)-0.5)*1440,0)))</f>
        <v/>
      </c>
      <c r="Q311" s="6" t="n"/>
      <c r="R311" s="6" t="n"/>
    </row>
    <row r="312">
      <c r="A312" s="5" t="n"/>
      <c r="B312" s="6" t="n"/>
      <c r="C312" s="6" t="n"/>
      <c r="D312" s="6" t="n"/>
      <c r="E312" s="6" t="n"/>
      <c r="F312" s="6" t="n"/>
      <c r="G312" s="7">
        <f>IF(F312="","",IFERROR(VLOOKUP(F312,Lists!$A$4:$E$9,4,FALSE),""))</f>
        <v/>
      </c>
      <c r="H312" s="7">
        <f>IF(F312="","",IFERROR(VLOOKUP(F312,Lists!$A$4:$E$9,5,FALSE),""))</f>
        <v/>
      </c>
      <c r="I312" s="8" t="n"/>
      <c r="J312" s="8" t="n"/>
      <c r="K312" s="6" t="n"/>
      <c r="L312" s="9">
        <f>IF(OR(I312="",J312=""),"",ROUND(MOD(J312-I312,1)*24,2))</f>
        <v/>
      </c>
      <c r="M312" s="9">
        <f>IF(F312="","",IFERROR(VLOOKUP(F312,Lists!$A$4:$E$9,3,FALSE),""))</f>
        <v/>
      </c>
      <c r="N312" s="9">
        <f>IF(OR(L312="",M312=""),"",FLOOR(MAX(0,L312-M312),0.5))</f>
        <v/>
      </c>
      <c r="O312" s="10">
        <f>IF(OR(I312="",G312=""),"",MAX(0,ROUND((MOD(I312-G312+0.5,1)-0.5)*1440,0)))</f>
        <v/>
      </c>
      <c r="P312" s="10">
        <f>IF(OR(J312="",H312=""),"",MAX(0,ROUND((MOD(H312-J312+0.5,1)-0.5)*1440,0)))</f>
        <v/>
      </c>
      <c r="Q312" s="6" t="n"/>
      <c r="R312" s="6" t="n"/>
    </row>
    <row r="313">
      <c r="A313" s="5" t="n"/>
      <c r="B313" s="6" t="n"/>
      <c r="C313" s="6" t="n"/>
      <c r="D313" s="6" t="n"/>
      <c r="E313" s="6" t="n"/>
      <c r="F313" s="6" t="n"/>
      <c r="G313" s="7">
        <f>IF(F313="","",IFERROR(VLOOKUP(F313,Lists!$A$4:$E$9,4,FALSE),""))</f>
        <v/>
      </c>
      <c r="H313" s="7">
        <f>IF(F313="","",IFERROR(VLOOKUP(F313,Lists!$A$4:$E$9,5,FALSE),""))</f>
        <v/>
      </c>
      <c r="I313" s="8" t="n"/>
      <c r="J313" s="8" t="n"/>
      <c r="K313" s="6" t="n"/>
      <c r="L313" s="9">
        <f>IF(OR(I313="",J313=""),"",ROUND(MOD(J313-I313,1)*24,2))</f>
        <v/>
      </c>
      <c r="M313" s="9">
        <f>IF(F313="","",IFERROR(VLOOKUP(F313,Lists!$A$4:$E$9,3,FALSE),""))</f>
        <v/>
      </c>
      <c r="N313" s="9">
        <f>IF(OR(L313="",M313=""),"",FLOOR(MAX(0,L313-M313),0.5))</f>
        <v/>
      </c>
      <c r="O313" s="10">
        <f>IF(OR(I313="",G313=""),"",MAX(0,ROUND((MOD(I313-G313+0.5,1)-0.5)*1440,0)))</f>
        <v/>
      </c>
      <c r="P313" s="10">
        <f>IF(OR(J313="",H313=""),"",MAX(0,ROUND((MOD(H313-J313+0.5,1)-0.5)*1440,0)))</f>
        <v/>
      </c>
      <c r="Q313" s="6" t="n"/>
      <c r="R313" s="6" t="n"/>
    </row>
    <row r="314">
      <c r="A314" s="5" t="n"/>
      <c r="B314" s="6" t="n"/>
      <c r="C314" s="6" t="n"/>
      <c r="D314" s="6" t="n"/>
      <c r="E314" s="6" t="n"/>
      <c r="F314" s="6" t="n"/>
      <c r="G314" s="7">
        <f>IF(F314="","",IFERROR(VLOOKUP(F314,Lists!$A$4:$E$9,4,FALSE),""))</f>
        <v/>
      </c>
      <c r="H314" s="7">
        <f>IF(F314="","",IFERROR(VLOOKUP(F314,Lists!$A$4:$E$9,5,FALSE),""))</f>
        <v/>
      </c>
      <c r="I314" s="8" t="n"/>
      <c r="J314" s="8" t="n"/>
      <c r="K314" s="6" t="n"/>
      <c r="L314" s="9">
        <f>IF(OR(I314="",J314=""),"",ROUND(MOD(J314-I314,1)*24,2))</f>
        <v/>
      </c>
      <c r="M314" s="9">
        <f>IF(F314="","",IFERROR(VLOOKUP(F314,Lists!$A$4:$E$9,3,FALSE),""))</f>
        <v/>
      </c>
      <c r="N314" s="9">
        <f>IF(OR(L314="",M314=""),"",FLOOR(MAX(0,L314-M314),0.5))</f>
        <v/>
      </c>
      <c r="O314" s="10">
        <f>IF(OR(I314="",G314=""),"",MAX(0,ROUND((MOD(I314-G314+0.5,1)-0.5)*1440,0)))</f>
        <v/>
      </c>
      <c r="P314" s="10">
        <f>IF(OR(J314="",H314=""),"",MAX(0,ROUND((MOD(H314-J314+0.5,1)-0.5)*1440,0)))</f>
        <v/>
      </c>
      <c r="Q314" s="6" t="n"/>
      <c r="R314" s="6" t="n"/>
    </row>
    <row r="315">
      <c r="A315" s="5" t="n"/>
      <c r="B315" s="6" t="n"/>
      <c r="C315" s="6" t="n"/>
      <c r="D315" s="6" t="n"/>
      <c r="E315" s="6" t="n"/>
      <c r="F315" s="6" t="n"/>
      <c r="G315" s="7">
        <f>IF(F315="","",IFERROR(VLOOKUP(F315,Lists!$A$4:$E$9,4,FALSE),""))</f>
        <v/>
      </c>
      <c r="H315" s="7">
        <f>IF(F315="","",IFERROR(VLOOKUP(F315,Lists!$A$4:$E$9,5,FALSE),""))</f>
        <v/>
      </c>
      <c r="I315" s="8" t="n"/>
      <c r="J315" s="8" t="n"/>
      <c r="K315" s="6" t="n"/>
      <c r="L315" s="9">
        <f>IF(OR(I315="",J315=""),"",ROUND(MOD(J315-I315,1)*24,2))</f>
        <v/>
      </c>
      <c r="M315" s="9">
        <f>IF(F315="","",IFERROR(VLOOKUP(F315,Lists!$A$4:$E$9,3,FALSE),""))</f>
        <v/>
      </c>
      <c r="N315" s="9">
        <f>IF(OR(L315="",M315=""),"",FLOOR(MAX(0,L315-M315),0.5))</f>
        <v/>
      </c>
      <c r="O315" s="10">
        <f>IF(OR(I315="",G315=""),"",MAX(0,ROUND((MOD(I315-G315+0.5,1)-0.5)*1440,0)))</f>
        <v/>
      </c>
      <c r="P315" s="10">
        <f>IF(OR(J315="",H315=""),"",MAX(0,ROUND((MOD(H315-J315+0.5,1)-0.5)*1440,0)))</f>
        <v/>
      </c>
      <c r="Q315" s="6" t="n"/>
      <c r="R315" s="6" t="n"/>
    </row>
    <row r="316">
      <c r="A316" s="5" t="n"/>
      <c r="B316" s="6" t="n"/>
      <c r="C316" s="6" t="n"/>
      <c r="D316" s="6" t="n"/>
      <c r="E316" s="6" t="n"/>
      <c r="F316" s="6" t="n"/>
      <c r="G316" s="7">
        <f>IF(F316="","",IFERROR(VLOOKUP(F316,Lists!$A$4:$E$9,4,FALSE),""))</f>
        <v/>
      </c>
      <c r="H316" s="7">
        <f>IF(F316="","",IFERROR(VLOOKUP(F316,Lists!$A$4:$E$9,5,FALSE),""))</f>
        <v/>
      </c>
      <c r="I316" s="8" t="n"/>
      <c r="J316" s="8" t="n"/>
      <c r="K316" s="6" t="n"/>
      <c r="L316" s="9">
        <f>IF(OR(I316="",J316=""),"",ROUND(MOD(J316-I316,1)*24,2))</f>
        <v/>
      </c>
      <c r="M316" s="9">
        <f>IF(F316="","",IFERROR(VLOOKUP(F316,Lists!$A$4:$E$9,3,FALSE),""))</f>
        <v/>
      </c>
      <c r="N316" s="9">
        <f>IF(OR(L316="",M316=""),"",FLOOR(MAX(0,L316-M316),0.5))</f>
        <v/>
      </c>
      <c r="O316" s="10">
        <f>IF(OR(I316="",G316=""),"",MAX(0,ROUND((MOD(I316-G316+0.5,1)-0.5)*1440,0)))</f>
        <v/>
      </c>
      <c r="P316" s="10">
        <f>IF(OR(J316="",H316=""),"",MAX(0,ROUND((MOD(H316-J316+0.5,1)-0.5)*1440,0)))</f>
        <v/>
      </c>
      <c r="Q316" s="6" t="n"/>
      <c r="R316" s="6" t="n"/>
    </row>
    <row r="317">
      <c r="A317" s="5" t="n"/>
      <c r="B317" s="6" t="n"/>
      <c r="C317" s="6" t="n"/>
      <c r="D317" s="6" t="n"/>
      <c r="E317" s="6" t="n"/>
      <c r="F317" s="6" t="n"/>
      <c r="G317" s="7">
        <f>IF(F317="","",IFERROR(VLOOKUP(F317,Lists!$A$4:$E$9,4,FALSE),""))</f>
        <v/>
      </c>
      <c r="H317" s="7">
        <f>IF(F317="","",IFERROR(VLOOKUP(F317,Lists!$A$4:$E$9,5,FALSE),""))</f>
        <v/>
      </c>
      <c r="I317" s="8" t="n"/>
      <c r="J317" s="8" t="n"/>
      <c r="K317" s="6" t="n"/>
      <c r="L317" s="9">
        <f>IF(OR(I317="",J317=""),"",ROUND(MOD(J317-I317,1)*24,2))</f>
        <v/>
      </c>
      <c r="M317" s="9">
        <f>IF(F317="","",IFERROR(VLOOKUP(F317,Lists!$A$4:$E$9,3,FALSE),""))</f>
        <v/>
      </c>
      <c r="N317" s="9">
        <f>IF(OR(L317="",M317=""),"",FLOOR(MAX(0,L317-M317),0.5))</f>
        <v/>
      </c>
      <c r="O317" s="10">
        <f>IF(OR(I317="",G317=""),"",MAX(0,ROUND((MOD(I317-G317+0.5,1)-0.5)*1440,0)))</f>
        <v/>
      </c>
      <c r="P317" s="10">
        <f>IF(OR(J317="",H317=""),"",MAX(0,ROUND((MOD(H317-J317+0.5,1)-0.5)*1440,0)))</f>
        <v/>
      </c>
      <c r="Q317" s="6" t="n"/>
      <c r="R317" s="6" t="n"/>
    </row>
    <row r="318">
      <c r="A318" s="5" t="n"/>
      <c r="B318" s="6" t="n"/>
      <c r="C318" s="6" t="n"/>
      <c r="D318" s="6" t="n"/>
      <c r="E318" s="6" t="n"/>
      <c r="F318" s="6" t="n"/>
      <c r="G318" s="7">
        <f>IF(F318="","",IFERROR(VLOOKUP(F318,Lists!$A$4:$E$9,4,FALSE),""))</f>
        <v/>
      </c>
      <c r="H318" s="7">
        <f>IF(F318="","",IFERROR(VLOOKUP(F318,Lists!$A$4:$E$9,5,FALSE),""))</f>
        <v/>
      </c>
      <c r="I318" s="8" t="n"/>
      <c r="J318" s="8" t="n"/>
      <c r="K318" s="6" t="n"/>
      <c r="L318" s="9">
        <f>IF(OR(I318="",J318=""),"",ROUND(MOD(J318-I318,1)*24,2))</f>
        <v/>
      </c>
      <c r="M318" s="9">
        <f>IF(F318="","",IFERROR(VLOOKUP(F318,Lists!$A$4:$E$9,3,FALSE),""))</f>
        <v/>
      </c>
      <c r="N318" s="9">
        <f>IF(OR(L318="",M318=""),"",FLOOR(MAX(0,L318-M318),0.5))</f>
        <v/>
      </c>
      <c r="O318" s="10">
        <f>IF(OR(I318="",G318=""),"",MAX(0,ROUND((MOD(I318-G318+0.5,1)-0.5)*1440,0)))</f>
        <v/>
      </c>
      <c r="P318" s="10">
        <f>IF(OR(J318="",H318=""),"",MAX(0,ROUND((MOD(H318-J318+0.5,1)-0.5)*1440,0)))</f>
        <v/>
      </c>
      <c r="Q318" s="6" t="n"/>
      <c r="R318" s="6" t="n"/>
    </row>
    <row r="319">
      <c r="A319" s="5" t="n"/>
      <c r="B319" s="6" t="n"/>
      <c r="C319" s="6" t="n"/>
      <c r="D319" s="6" t="n"/>
      <c r="E319" s="6" t="n"/>
      <c r="F319" s="6" t="n"/>
      <c r="G319" s="7">
        <f>IF(F319="","",IFERROR(VLOOKUP(F319,Lists!$A$4:$E$9,4,FALSE),""))</f>
        <v/>
      </c>
      <c r="H319" s="7">
        <f>IF(F319="","",IFERROR(VLOOKUP(F319,Lists!$A$4:$E$9,5,FALSE),""))</f>
        <v/>
      </c>
      <c r="I319" s="8" t="n"/>
      <c r="J319" s="8" t="n"/>
      <c r="K319" s="6" t="n"/>
      <c r="L319" s="9">
        <f>IF(OR(I319="",J319=""),"",ROUND(MOD(J319-I319,1)*24,2))</f>
        <v/>
      </c>
      <c r="M319" s="9">
        <f>IF(F319="","",IFERROR(VLOOKUP(F319,Lists!$A$4:$E$9,3,FALSE),""))</f>
        <v/>
      </c>
      <c r="N319" s="9">
        <f>IF(OR(L319="",M319=""),"",FLOOR(MAX(0,L319-M319),0.5))</f>
        <v/>
      </c>
      <c r="O319" s="10">
        <f>IF(OR(I319="",G319=""),"",MAX(0,ROUND((MOD(I319-G319+0.5,1)-0.5)*1440,0)))</f>
        <v/>
      </c>
      <c r="P319" s="10">
        <f>IF(OR(J319="",H319=""),"",MAX(0,ROUND((MOD(H319-J319+0.5,1)-0.5)*1440,0)))</f>
        <v/>
      </c>
      <c r="Q319" s="6" t="n"/>
      <c r="R319" s="6" t="n"/>
    </row>
    <row r="320">
      <c r="A320" s="5" t="n"/>
      <c r="B320" s="6" t="n"/>
      <c r="C320" s="6" t="n"/>
      <c r="D320" s="6" t="n"/>
      <c r="E320" s="6" t="n"/>
      <c r="F320" s="6" t="n"/>
      <c r="G320" s="7">
        <f>IF(F320="","",IFERROR(VLOOKUP(F320,Lists!$A$4:$E$9,4,FALSE),""))</f>
        <v/>
      </c>
      <c r="H320" s="7">
        <f>IF(F320="","",IFERROR(VLOOKUP(F320,Lists!$A$4:$E$9,5,FALSE),""))</f>
        <v/>
      </c>
      <c r="I320" s="8" t="n"/>
      <c r="J320" s="8" t="n"/>
      <c r="K320" s="6" t="n"/>
      <c r="L320" s="9">
        <f>IF(OR(I320="",J320=""),"",ROUND(MOD(J320-I320,1)*24,2))</f>
        <v/>
      </c>
      <c r="M320" s="9">
        <f>IF(F320="","",IFERROR(VLOOKUP(F320,Lists!$A$4:$E$9,3,FALSE),""))</f>
        <v/>
      </c>
      <c r="N320" s="9">
        <f>IF(OR(L320="",M320=""),"",FLOOR(MAX(0,L320-M320),0.5))</f>
        <v/>
      </c>
      <c r="O320" s="10">
        <f>IF(OR(I320="",G320=""),"",MAX(0,ROUND((MOD(I320-G320+0.5,1)-0.5)*1440,0)))</f>
        <v/>
      </c>
      <c r="P320" s="10">
        <f>IF(OR(J320="",H320=""),"",MAX(0,ROUND((MOD(H320-J320+0.5,1)-0.5)*1440,0)))</f>
        <v/>
      </c>
      <c r="Q320" s="6" t="n"/>
      <c r="R320" s="6" t="n"/>
    </row>
    <row r="321">
      <c r="A321" s="5" t="n"/>
      <c r="B321" s="6" t="n"/>
      <c r="C321" s="6" t="n"/>
      <c r="D321" s="6" t="n"/>
      <c r="E321" s="6" t="n"/>
      <c r="F321" s="6" t="n"/>
      <c r="G321" s="7">
        <f>IF(F321="","",IFERROR(VLOOKUP(F321,Lists!$A$4:$E$9,4,FALSE),""))</f>
        <v/>
      </c>
      <c r="H321" s="7">
        <f>IF(F321="","",IFERROR(VLOOKUP(F321,Lists!$A$4:$E$9,5,FALSE),""))</f>
        <v/>
      </c>
      <c r="I321" s="8" t="n"/>
      <c r="J321" s="8" t="n"/>
      <c r="K321" s="6" t="n"/>
      <c r="L321" s="9">
        <f>IF(OR(I321="",J321=""),"",ROUND(MOD(J321-I321,1)*24,2))</f>
        <v/>
      </c>
      <c r="M321" s="9">
        <f>IF(F321="","",IFERROR(VLOOKUP(F321,Lists!$A$4:$E$9,3,FALSE),""))</f>
        <v/>
      </c>
      <c r="N321" s="9">
        <f>IF(OR(L321="",M321=""),"",FLOOR(MAX(0,L321-M321),0.5))</f>
        <v/>
      </c>
      <c r="O321" s="10">
        <f>IF(OR(I321="",G321=""),"",MAX(0,ROUND((MOD(I321-G321+0.5,1)-0.5)*1440,0)))</f>
        <v/>
      </c>
      <c r="P321" s="10">
        <f>IF(OR(J321="",H321=""),"",MAX(0,ROUND((MOD(H321-J321+0.5,1)-0.5)*1440,0)))</f>
        <v/>
      </c>
      <c r="Q321" s="6" t="n"/>
      <c r="R321" s="6" t="n"/>
    </row>
    <row r="322">
      <c r="A322" s="5" t="n"/>
      <c r="B322" s="6" t="n"/>
      <c r="C322" s="6" t="n"/>
      <c r="D322" s="6" t="n"/>
      <c r="E322" s="6" t="n"/>
      <c r="F322" s="6" t="n"/>
      <c r="G322" s="7">
        <f>IF(F322="","",IFERROR(VLOOKUP(F322,Lists!$A$4:$E$9,4,FALSE),""))</f>
        <v/>
      </c>
      <c r="H322" s="7">
        <f>IF(F322="","",IFERROR(VLOOKUP(F322,Lists!$A$4:$E$9,5,FALSE),""))</f>
        <v/>
      </c>
      <c r="I322" s="8" t="n"/>
      <c r="J322" s="8" t="n"/>
      <c r="K322" s="6" t="n"/>
      <c r="L322" s="9">
        <f>IF(OR(I322="",J322=""),"",ROUND(MOD(J322-I322,1)*24,2))</f>
        <v/>
      </c>
      <c r="M322" s="9">
        <f>IF(F322="","",IFERROR(VLOOKUP(F322,Lists!$A$4:$E$9,3,FALSE),""))</f>
        <v/>
      </c>
      <c r="N322" s="9">
        <f>IF(OR(L322="",M322=""),"",FLOOR(MAX(0,L322-M322),0.5))</f>
        <v/>
      </c>
      <c r="O322" s="10">
        <f>IF(OR(I322="",G322=""),"",MAX(0,ROUND((MOD(I322-G322+0.5,1)-0.5)*1440,0)))</f>
        <v/>
      </c>
      <c r="P322" s="10">
        <f>IF(OR(J322="",H322=""),"",MAX(0,ROUND((MOD(H322-J322+0.5,1)-0.5)*1440,0)))</f>
        <v/>
      </c>
      <c r="Q322" s="6" t="n"/>
      <c r="R322" s="6" t="n"/>
    </row>
    <row r="323">
      <c r="A323" s="5" t="n"/>
      <c r="B323" s="6" t="n"/>
      <c r="C323" s="6" t="n"/>
      <c r="D323" s="6" t="n"/>
      <c r="E323" s="6" t="n"/>
      <c r="F323" s="6" t="n"/>
      <c r="G323" s="7">
        <f>IF(F323="","",IFERROR(VLOOKUP(F323,Lists!$A$4:$E$9,4,FALSE),""))</f>
        <v/>
      </c>
      <c r="H323" s="7">
        <f>IF(F323="","",IFERROR(VLOOKUP(F323,Lists!$A$4:$E$9,5,FALSE),""))</f>
        <v/>
      </c>
      <c r="I323" s="8" t="n"/>
      <c r="J323" s="8" t="n"/>
      <c r="K323" s="6" t="n"/>
      <c r="L323" s="9">
        <f>IF(OR(I323="",J323=""),"",ROUND(MOD(J323-I323,1)*24,2))</f>
        <v/>
      </c>
      <c r="M323" s="9">
        <f>IF(F323="","",IFERROR(VLOOKUP(F323,Lists!$A$4:$E$9,3,FALSE),""))</f>
        <v/>
      </c>
      <c r="N323" s="9">
        <f>IF(OR(L323="",M323=""),"",FLOOR(MAX(0,L323-M323),0.5))</f>
        <v/>
      </c>
      <c r="O323" s="10">
        <f>IF(OR(I323="",G323=""),"",MAX(0,ROUND((MOD(I323-G323+0.5,1)-0.5)*1440,0)))</f>
        <v/>
      </c>
      <c r="P323" s="10">
        <f>IF(OR(J323="",H323=""),"",MAX(0,ROUND((MOD(H323-J323+0.5,1)-0.5)*1440,0)))</f>
        <v/>
      </c>
      <c r="Q323" s="6" t="n"/>
      <c r="R323" s="6" t="n"/>
    </row>
    <row r="324">
      <c r="A324" s="5" t="n"/>
      <c r="B324" s="6" t="n"/>
      <c r="C324" s="6" t="n"/>
      <c r="D324" s="6" t="n"/>
      <c r="E324" s="6" t="n"/>
      <c r="F324" s="6" t="n"/>
      <c r="G324" s="7">
        <f>IF(F324="","",IFERROR(VLOOKUP(F324,Lists!$A$4:$E$9,4,FALSE),""))</f>
        <v/>
      </c>
      <c r="H324" s="7">
        <f>IF(F324="","",IFERROR(VLOOKUP(F324,Lists!$A$4:$E$9,5,FALSE),""))</f>
        <v/>
      </c>
      <c r="I324" s="8" t="n"/>
      <c r="J324" s="8" t="n"/>
      <c r="K324" s="6" t="n"/>
      <c r="L324" s="9">
        <f>IF(OR(I324="",J324=""),"",ROUND(MOD(J324-I324,1)*24,2))</f>
        <v/>
      </c>
      <c r="M324" s="9">
        <f>IF(F324="","",IFERROR(VLOOKUP(F324,Lists!$A$4:$E$9,3,FALSE),""))</f>
        <v/>
      </c>
      <c r="N324" s="9">
        <f>IF(OR(L324="",M324=""),"",FLOOR(MAX(0,L324-M324),0.5))</f>
        <v/>
      </c>
      <c r="O324" s="10">
        <f>IF(OR(I324="",G324=""),"",MAX(0,ROUND((MOD(I324-G324+0.5,1)-0.5)*1440,0)))</f>
        <v/>
      </c>
      <c r="P324" s="10">
        <f>IF(OR(J324="",H324=""),"",MAX(0,ROUND((MOD(H324-J324+0.5,1)-0.5)*1440,0)))</f>
        <v/>
      </c>
      <c r="Q324" s="6" t="n"/>
      <c r="R324" s="6" t="n"/>
    </row>
    <row r="325">
      <c r="A325" s="5" t="n"/>
      <c r="B325" s="6" t="n"/>
      <c r="C325" s="6" t="n"/>
      <c r="D325" s="6" t="n"/>
      <c r="E325" s="6" t="n"/>
      <c r="F325" s="6" t="n"/>
      <c r="G325" s="7">
        <f>IF(F325="","",IFERROR(VLOOKUP(F325,Lists!$A$4:$E$9,4,FALSE),""))</f>
        <v/>
      </c>
      <c r="H325" s="7">
        <f>IF(F325="","",IFERROR(VLOOKUP(F325,Lists!$A$4:$E$9,5,FALSE),""))</f>
        <v/>
      </c>
      <c r="I325" s="8" t="n"/>
      <c r="J325" s="8" t="n"/>
      <c r="K325" s="6" t="n"/>
      <c r="L325" s="9">
        <f>IF(OR(I325="",J325=""),"",ROUND(MOD(J325-I325,1)*24,2))</f>
        <v/>
      </c>
      <c r="M325" s="9">
        <f>IF(F325="","",IFERROR(VLOOKUP(F325,Lists!$A$4:$E$9,3,FALSE),""))</f>
        <v/>
      </c>
      <c r="N325" s="9">
        <f>IF(OR(L325="",M325=""),"",FLOOR(MAX(0,L325-M325),0.5))</f>
        <v/>
      </c>
      <c r="O325" s="10">
        <f>IF(OR(I325="",G325=""),"",MAX(0,ROUND((MOD(I325-G325+0.5,1)-0.5)*1440,0)))</f>
        <v/>
      </c>
      <c r="P325" s="10">
        <f>IF(OR(J325="",H325=""),"",MAX(0,ROUND((MOD(H325-J325+0.5,1)-0.5)*1440,0)))</f>
        <v/>
      </c>
      <c r="Q325" s="6" t="n"/>
      <c r="R325" s="6" t="n"/>
    </row>
    <row r="326">
      <c r="A326" s="5" t="n"/>
      <c r="B326" s="6" t="n"/>
      <c r="C326" s="6" t="n"/>
      <c r="D326" s="6" t="n"/>
      <c r="E326" s="6" t="n"/>
      <c r="F326" s="6" t="n"/>
      <c r="G326" s="7">
        <f>IF(F326="","",IFERROR(VLOOKUP(F326,Lists!$A$4:$E$9,4,FALSE),""))</f>
        <v/>
      </c>
      <c r="H326" s="7">
        <f>IF(F326="","",IFERROR(VLOOKUP(F326,Lists!$A$4:$E$9,5,FALSE),""))</f>
        <v/>
      </c>
      <c r="I326" s="8" t="n"/>
      <c r="J326" s="8" t="n"/>
      <c r="K326" s="6" t="n"/>
      <c r="L326" s="9">
        <f>IF(OR(I326="",J326=""),"",ROUND(MOD(J326-I326,1)*24,2))</f>
        <v/>
      </c>
      <c r="M326" s="9">
        <f>IF(F326="","",IFERROR(VLOOKUP(F326,Lists!$A$4:$E$9,3,FALSE),""))</f>
        <v/>
      </c>
      <c r="N326" s="9">
        <f>IF(OR(L326="",M326=""),"",FLOOR(MAX(0,L326-M326),0.5))</f>
        <v/>
      </c>
      <c r="O326" s="10">
        <f>IF(OR(I326="",G326=""),"",MAX(0,ROUND((MOD(I326-G326+0.5,1)-0.5)*1440,0)))</f>
        <v/>
      </c>
      <c r="P326" s="10">
        <f>IF(OR(J326="",H326=""),"",MAX(0,ROUND((MOD(H326-J326+0.5,1)-0.5)*1440,0)))</f>
        <v/>
      </c>
      <c r="Q326" s="6" t="n"/>
      <c r="R326" s="6" t="n"/>
    </row>
    <row r="327">
      <c r="A327" s="5" t="n"/>
      <c r="B327" s="6" t="n"/>
      <c r="C327" s="6" t="n"/>
      <c r="D327" s="6" t="n"/>
      <c r="E327" s="6" t="n"/>
      <c r="F327" s="6" t="n"/>
      <c r="G327" s="7">
        <f>IF(F327="","",IFERROR(VLOOKUP(F327,Lists!$A$4:$E$9,4,FALSE),""))</f>
        <v/>
      </c>
      <c r="H327" s="7">
        <f>IF(F327="","",IFERROR(VLOOKUP(F327,Lists!$A$4:$E$9,5,FALSE),""))</f>
        <v/>
      </c>
      <c r="I327" s="8" t="n"/>
      <c r="J327" s="8" t="n"/>
      <c r="K327" s="6" t="n"/>
      <c r="L327" s="9">
        <f>IF(OR(I327="",J327=""),"",ROUND(MOD(J327-I327,1)*24,2))</f>
        <v/>
      </c>
      <c r="M327" s="9">
        <f>IF(F327="","",IFERROR(VLOOKUP(F327,Lists!$A$4:$E$9,3,FALSE),""))</f>
        <v/>
      </c>
      <c r="N327" s="9">
        <f>IF(OR(L327="",M327=""),"",FLOOR(MAX(0,L327-M327),0.5))</f>
        <v/>
      </c>
      <c r="O327" s="10">
        <f>IF(OR(I327="",G327=""),"",MAX(0,ROUND((MOD(I327-G327+0.5,1)-0.5)*1440,0)))</f>
        <v/>
      </c>
      <c r="P327" s="10">
        <f>IF(OR(J327="",H327=""),"",MAX(0,ROUND((MOD(H327-J327+0.5,1)-0.5)*1440,0)))</f>
        <v/>
      </c>
      <c r="Q327" s="6" t="n"/>
      <c r="R327" s="6" t="n"/>
    </row>
    <row r="328">
      <c r="A328" s="5" t="n"/>
      <c r="B328" s="6" t="n"/>
      <c r="C328" s="6" t="n"/>
      <c r="D328" s="6" t="n"/>
      <c r="E328" s="6" t="n"/>
      <c r="F328" s="6" t="n"/>
      <c r="G328" s="7">
        <f>IF(F328="","",IFERROR(VLOOKUP(F328,Lists!$A$4:$E$9,4,FALSE),""))</f>
        <v/>
      </c>
      <c r="H328" s="7">
        <f>IF(F328="","",IFERROR(VLOOKUP(F328,Lists!$A$4:$E$9,5,FALSE),""))</f>
        <v/>
      </c>
      <c r="I328" s="8" t="n"/>
      <c r="J328" s="8" t="n"/>
      <c r="K328" s="6" t="n"/>
      <c r="L328" s="9">
        <f>IF(OR(I328="",J328=""),"",ROUND(MOD(J328-I328,1)*24,2))</f>
        <v/>
      </c>
      <c r="M328" s="9">
        <f>IF(F328="","",IFERROR(VLOOKUP(F328,Lists!$A$4:$E$9,3,FALSE),""))</f>
        <v/>
      </c>
      <c r="N328" s="9">
        <f>IF(OR(L328="",M328=""),"",FLOOR(MAX(0,L328-M328),0.5))</f>
        <v/>
      </c>
      <c r="O328" s="10">
        <f>IF(OR(I328="",G328=""),"",MAX(0,ROUND((MOD(I328-G328+0.5,1)-0.5)*1440,0)))</f>
        <v/>
      </c>
      <c r="P328" s="10">
        <f>IF(OR(J328="",H328=""),"",MAX(0,ROUND((MOD(H328-J328+0.5,1)-0.5)*1440,0)))</f>
        <v/>
      </c>
      <c r="Q328" s="6" t="n"/>
      <c r="R328" s="6" t="n"/>
    </row>
    <row r="329">
      <c r="A329" s="5" t="n"/>
      <c r="B329" s="6" t="n"/>
      <c r="C329" s="6" t="n"/>
      <c r="D329" s="6" t="n"/>
      <c r="E329" s="6" t="n"/>
      <c r="F329" s="6" t="n"/>
      <c r="G329" s="7">
        <f>IF(F329="","",IFERROR(VLOOKUP(F329,Lists!$A$4:$E$9,4,FALSE),""))</f>
        <v/>
      </c>
      <c r="H329" s="7">
        <f>IF(F329="","",IFERROR(VLOOKUP(F329,Lists!$A$4:$E$9,5,FALSE),""))</f>
        <v/>
      </c>
      <c r="I329" s="8" t="n"/>
      <c r="J329" s="8" t="n"/>
      <c r="K329" s="6" t="n"/>
      <c r="L329" s="9">
        <f>IF(OR(I329="",J329=""),"",ROUND(MOD(J329-I329,1)*24,2))</f>
        <v/>
      </c>
      <c r="M329" s="9">
        <f>IF(F329="","",IFERROR(VLOOKUP(F329,Lists!$A$4:$E$9,3,FALSE),""))</f>
        <v/>
      </c>
      <c r="N329" s="9">
        <f>IF(OR(L329="",M329=""),"",FLOOR(MAX(0,L329-M329),0.5))</f>
        <v/>
      </c>
      <c r="O329" s="10">
        <f>IF(OR(I329="",G329=""),"",MAX(0,ROUND((MOD(I329-G329+0.5,1)-0.5)*1440,0)))</f>
        <v/>
      </c>
      <c r="P329" s="10">
        <f>IF(OR(J329="",H329=""),"",MAX(0,ROUND((MOD(H329-J329+0.5,1)-0.5)*1440,0)))</f>
        <v/>
      </c>
      <c r="Q329" s="6" t="n"/>
      <c r="R329" s="6" t="n"/>
    </row>
    <row r="330">
      <c r="A330" s="5" t="n"/>
      <c r="B330" s="6" t="n"/>
      <c r="C330" s="6" t="n"/>
      <c r="D330" s="6" t="n"/>
      <c r="E330" s="6" t="n"/>
      <c r="F330" s="6" t="n"/>
      <c r="G330" s="7">
        <f>IF(F330="","",IFERROR(VLOOKUP(F330,Lists!$A$4:$E$9,4,FALSE),""))</f>
        <v/>
      </c>
      <c r="H330" s="7">
        <f>IF(F330="","",IFERROR(VLOOKUP(F330,Lists!$A$4:$E$9,5,FALSE),""))</f>
        <v/>
      </c>
      <c r="I330" s="8" t="n"/>
      <c r="J330" s="8" t="n"/>
      <c r="K330" s="6" t="n"/>
      <c r="L330" s="9">
        <f>IF(OR(I330="",J330=""),"",ROUND(MOD(J330-I330,1)*24,2))</f>
        <v/>
      </c>
      <c r="M330" s="9">
        <f>IF(F330="","",IFERROR(VLOOKUP(F330,Lists!$A$4:$E$9,3,FALSE),""))</f>
        <v/>
      </c>
      <c r="N330" s="9">
        <f>IF(OR(L330="",M330=""),"",FLOOR(MAX(0,L330-M330),0.5))</f>
        <v/>
      </c>
      <c r="O330" s="10">
        <f>IF(OR(I330="",G330=""),"",MAX(0,ROUND((MOD(I330-G330+0.5,1)-0.5)*1440,0)))</f>
        <v/>
      </c>
      <c r="P330" s="10">
        <f>IF(OR(J330="",H330=""),"",MAX(0,ROUND((MOD(H330-J330+0.5,1)-0.5)*1440,0)))</f>
        <v/>
      </c>
      <c r="Q330" s="6" t="n"/>
      <c r="R330" s="6" t="n"/>
    </row>
    <row r="331">
      <c r="A331" s="5" t="n"/>
      <c r="B331" s="6" t="n"/>
      <c r="C331" s="6" t="n"/>
      <c r="D331" s="6" t="n"/>
      <c r="E331" s="6" t="n"/>
      <c r="F331" s="6" t="n"/>
      <c r="G331" s="7">
        <f>IF(F331="","",IFERROR(VLOOKUP(F331,Lists!$A$4:$E$9,4,FALSE),""))</f>
        <v/>
      </c>
      <c r="H331" s="7">
        <f>IF(F331="","",IFERROR(VLOOKUP(F331,Lists!$A$4:$E$9,5,FALSE),""))</f>
        <v/>
      </c>
      <c r="I331" s="8" t="n"/>
      <c r="J331" s="8" t="n"/>
      <c r="K331" s="6" t="n"/>
      <c r="L331" s="9">
        <f>IF(OR(I331="",J331=""),"",ROUND(MOD(J331-I331,1)*24,2))</f>
        <v/>
      </c>
      <c r="M331" s="9">
        <f>IF(F331="","",IFERROR(VLOOKUP(F331,Lists!$A$4:$E$9,3,FALSE),""))</f>
        <v/>
      </c>
      <c r="N331" s="9">
        <f>IF(OR(L331="",M331=""),"",FLOOR(MAX(0,L331-M331),0.5))</f>
        <v/>
      </c>
      <c r="O331" s="10">
        <f>IF(OR(I331="",G331=""),"",MAX(0,ROUND((MOD(I331-G331+0.5,1)-0.5)*1440,0)))</f>
        <v/>
      </c>
      <c r="P331" s="10">
        <f>IF(OR(J331="",H331=""),"",MAX(0,ROUND((MOD(H331-J331+0.5,1)-0.5)*1440,0)))</f>
        <v/>
      </c>
      <c r="Q331" s="6" t="n"/>
      <c r="R331" s="6" t="n"/>
    </row>
    <row r="332">
      <c r="A332" s="5" t="n"/>
      <c r="B332" s="6" t="n"/>
      <c r="C332" s="6" t="n"/>
      <c r="D332" s="6" t="n"/>
      <c r="E332" s="6" t="n"/>
      <c r="F332" s="6" t="n"/>
      <c r="G332" s="7">
        <f>IF(F332="","",IFERROR(VLOOKUP(F332,Lists!$A$4:$E$9,4,FALSE),""))</f>
        <v/>
      </c>
      <c r="H332" s="7">
        <f>IF(F332="","",IFERROR(VLOOKUP(F332,Lists!$A$4:$E$9,5,FALSE),""))</f>
        <v/>
      </c>
      <c r="I332" s="8" t="n"/>
      <c r="J332" s="8" t="n"/>
      <c r="K332" s="6" t="n"/>
      <c r="L332" s="9">
        <f>IF(OR(I332="",J332=""),"",ROUND(MOD(J332-I332,1)*24,2))</f>
        <v/>
      </c>
      <c r="M332" s="9">
        <f>IF(F332="","",IFERROR(VLOOKUP(F332,Lists!$A$4:$E$9,3,FALSE),""))</f>
        <v/>
      </c>
      <c r="N332" s="9">
        <f>IF(OR(L332="",M332=""),"",FLOOR(MAX(0,L332-M332),0.5))</f>
        <v/>
      </c>
      <c r="O332" s="10">
        <f>IF(OR(I332="",G332=""),"",MAX(0,ROUND((MOD(I332-G332+0.5,1)-0.5)*1440,0)))</f>
        <v/>
      </c>
      <c r="P332" s="10">
        <f>IF(OR(J332="",H332=""),"",MAX(0,ROUND((MOD(H332-J332+0.5,1)-0.5)*1440,0)))</f>
        <v/>
      </c>
      <c r="Q332" s="6" t="n"/>
      <c r="R332" s="6" t="n"/>
    </row>
    <row r="333">
      <c r="A333" s="5" t="n"/>
      <c r="B333" s="6" t="n"/>
      <c r="C333" s="6" t="n"/>
      <c r="D333" s="6" t="n"/>
      <c r="E333" s="6" t="n"/>
      <c r="F333" s="6" t="n"/>
      <c r="G333" s="7">
        <f>IF(F333="","",IFERROR(VLOOKUP(F333,Lists!$A$4:$E$9,4,FALSE),""))</f>
        <v/>
      </c>
      <c r="H333" s="7">
        <f>IF(F333="","",IFERROR(VLOOKUP(F333,Lists!$A$4:$E$9,5,FALSE),""))</f>
        <v/>
      </c>
      <c r="I333" s="8" t="n"/>
      <c r="J333" s="8" t="n"/>
      <c r="K333" s="6" t="n"/>
      <c r="L333" s="9">
        <f>IF(OR(I333="",J333=""),"",ROUND(MOD(J333-I333,1)*24,2))</f>
        <v/>
      </c>
      <c r="M333" s="9">
        <f>IF(F333="","",IFERROR(VLOOKUP(F333,Lists!$A$4:$E$9,3,FALSE),""))</f>
        <v/>
      </c>
      <c r="N333" s="9">
        <f>IF(OR(L333="",M333=""),"",FLOOR(MAX(0,L333-M333),0.5))</f>
        <v/>
      </c>
      <c r="O333" s="10">
        <f>IF(OR(I333="",G333=""),"",MAX(0,ROUND((MOD(I333-G333+0.5,1)-0.5)*1440,0)))</f>
        <v/>
      </c>
      <c r="P333" s="10">
        <f>IF(OR(J333="",H333=""),"",MAX(0,ROUND((MOD(H333-J333+0.5,1)-0.5)*1440,0)))</f>
        <v/>
      </c>
      <c r="Q333" s="6" t="n"/>
      <c r="R333" s="6" t="n"/>
    </row>
    <row r="334">
      <c r="A334" s="5" t="n"/>
      <c r="B334" s="6" t="n"/>
      <c r="C334" s="6" t="n"/>
      <c r="D334" s="6" t="n"/>
      <c r="E334" s="6" t="n"/>
      <c r="F334" s="6" t="n"/>
      <c r="G334" s="7">
        <f>IF(F334="","",IFERROR(VLOOKUP(F334,Lists!$A$4:$E$9,4,FALSE),""))</f>
        <v/>
      </c>
      <c r="H334" s="7">
        <f>IF(F334="","",IFERROR(VLOOKUP(F334,Lists!$A$4:$E$9,5,FALSE),""))</f>
        <v/>
      </c>
      <c r="I334" s="8" t="n"/>
      <c r="J334" s="8" t="n"/>
      <c r="K334" s="6" t="n"/>
      <c r="L334" s="9">
        <f>IF(OR(I334="",J334=""),"",ROUND(MOD(J334-I334,1)*24,2))</f>
        <v/>
      </c>
      <c r="M334" s="9">
        <f>IF(F334="","",IFERROR(VLOOKUP(F334,Lists!$A$4:$E$9,3,FALSE),""))</f>
        <v/>
      </c>
      <c r="N334" s="9">
        <f>IF(OR(L334="",M334=""),"",FLOOR(MAX(0,L334-M334),0.5))</f>
        <v/>
      </c>
      <c r="O334" s="10">
        <f>IF(OR(I334="",G334=""),"",MAX(0,ROUND((MOD(I334-G334+0.5,1)-0.5)*1440,0)))</f>
        <v/>
      </c>
      <c r="P334" s="10">
        <f>IF(OR(J334="",H334=""),"",MAX(0,ROUND((MOD(H334-J334+0.5,1)-0.5)*1440,0)))</f>
        <v/>
      </c>
      <c r="Q334" s="6" t="n"/>
      <c r="R334" s="6" t="n"/>
    </row>
    <row r="335">
      <c r="A335" s="5" t="n"/>
      <c r="B335" s="6" t="n"/>
      <c r="C335" s="6" t="n"/>
      <c r="D335" s="6" t="n"/>
      <c r="E335" s="6" t="n"/>
      <c r="F335" s="6" t="n"/>
      <c r="G335" s="7">
        <f>IF(F335="","",IFERROR(VLOOKUP(F335,Lists!$A$4:$E$9,4,FALSE),""))</f>
        <v/>
      </c>
      <c r="H335" s="7">
        <f>IF(F335="","",IFERROR(VLOOKUP(F335,Lists!$A$4:$E$9,5,FALSE),""))</f>
        <v/>
      </c>
      <c r="I335" s="8" t="n"/>
      <c r="J335" s="8" t="n"/>
      <c r="K335" s="6" t="n"/>
      <c r="L335" s="9">
        <f>IF(OR(I335="",J335=""),"",ROUND(MOD(J335-I335,1)*24,2))</f>
        <v/>
      </c>
      <c r="M335" s="9">
        <f>IF(F335="","",IFERROR(VLOOKUP(F335,Lists!$A$4:$E$9,3,FALSE),""))</f>
        <v/>
      </c>
      <c r="N335" s="9">
        <f>IF(OR(L335="",M335=""),"",FLOOR(MAX(0,L335-M335),0.5))</f>
        <v/>
      </c>
      <c r="O335" s="10">
        <f>IF(OR(I335="",G335=""),"",MAX(0,ROUND((MOD(I335-G335+0.5,1)-0.5)*1440,0)))</f>
        <v/>
      </c>
      <c r="P335" s="10">
        <f>IF(OR(J335="",H335=""),"",MAX(0,ROUND((MOD(H335-J335+0.5,1)-0.5)*1440,0)))</f>
        <v/>
      </c>
      <c r="Q335" s="6" t="n"/>
      <c r="R335" s="6" t="n"/>
    </row>
    <row r="336">
      <c r="A336" s="5" t="n"/>
      <c r="B336" s="6" t="n"/>
      <c r="C336" s="6" t="n"/>
      <c r="D336" s="6" t="n"/>
      <c r="E336" s="6" t="n"/>
      <c r="F336" s="6" t="n"/>
      <c r="G336" s="7">
        <f>IF(F336="","",IFERROR(VLOOKUP(F336,Lists!$A$4:$E$9,4,FALSE),""))</f>
        <v/>
      </c>
      <c r="H336" s="7">
        <f>IF(F336="","",IFERROR(VLOOKUP(F336,Lists!$A$4:$E$9,5,FALSE),""))</f>
        <v/>
      </c>
      <c r="I336" s="8" t="n"/>
      <c r="J336" s="8" t="n"/>
      <c r="K336" s="6" t="n"/>
      <c r="L336" s="9">
        <f>IF(OR(I336="",J336=""),"",ROUND(MOD(J336-I336,1)*24,2))</f>
        <v/>
      </c>
      <c r="M336" s="9">
        <f>IF(F336="","",IFERROR(VLOOKUP(F336,Lists!$A$4:$E$9,3,FALSE),""))</f>
        <v/>
      </c>
      <c r="N336" s="9">
        <f>IF(OR(L336="",M336=""),"",FLOOR(MAX(0,L336-M336),0.5))</f>
        <v/>
      </c>
      <c r="O336" s="10">
        <f>IF(OR(I336="",G336=""),"",MAX(0,ROUND((MOD(I336-G336+0.5,1)-0.5)*1440,0)))</f>
        <v/>
      </c>
      <c r="P336" s="10">
        <f>IF(OR(J336="",H336=""),"",MAX(0,ROUND((MOD(H336-J336+0.5,1)-0.5)*1440,0)))</f>
        <v/>
      </c>
      <c r="Q336" s="6" t="n"/>
      <c r="R336" s="6" t="n"/>
    </row>
    <row r="337">
      <c r="A337" s="5" t="n"/>
      <c r="B337" s="6" t="n"/>
      <c r="C337" s="6" t="n"/>
      <c r="D337" s="6" t="n"/>
      <c r="E337" s="6" t="n"/>
      <c r="F337" s="6" t="n"/>
      <c r="G337" s="7">
        <f>IF(F337="","",IFERROR(VLOOKUP(F337,Lists!$A$4:$E$9,4,FALSE),""))</f>
        <v/>
      </c>
      <c r="H337" s="7">
        <f>IF(F337="","",IFERROR(VLOOKUP(F337,Lists!$A$4:$E$9,5,FALSE),""))</f>
        <v/>
      </c>
      <c r="I337" s="8" t="n"/>
      <c r="J337" s="8" t="n"/>
      <c r="K337" s="6" t="n"/>
      <c r="L337" s="9">
        <f>IF(OR(I337="",J337=""),"",ROUND(MOD(J337-I337,1)*24,2))</f>
        <v/>
      </c>
      <c r="M337" s="9">
        <f>IF(F337="","",IFERROR(VLOOKUP(F337,Lists!$A$4:$E$9,3,FALSE),""))</f>
        <v/>
      </c>
      <c r="N337" s="9">
        <f>IF(OR(L337="",M337=""),"",FLOOR(MAX(0,L337-M337),0.5))</f>
        <v/>
      </c>
      <c r="O337" s="10">
        <f>IF(OR(I337="",G337=""),"",MAX(0,ROUND((MOD(I337-G337+0.5,1)-0.5)*1440,0)))</f>
        <v/>
      </c>
      <c r="P337" s="10">
        <f>IF(OR(J337="",H337=""),"",MAX(0,ROUND((MOD(H337-J337+0.5,1)-0.5)*1440,0)))</f>
        <v/>
      </c>
      <c r="Q337" s="6" t="n"/>
      <c r="R337" s="6" t="n"/>
    </row>
    <row r="338">
      <c r="A338" s="5" t="n"/>
      <c r="B338" s="6" t="n"/>
      <c r="C338" s="6" t="n"/>
      <c r="D338" s="6" t="n"/>
      <c r="E338" s="6" t="n"/>
      <c r="F338" s="6" t="n"/>
      <c r="G338" s="7">
        <f>IF(F338="","",IFERROR(VLOOKUP(F338,Lists!$A$4:$E$9,4,FALSE),""))</f>
        <v/>
      </c>
      <c r="H338" s="7">
        <f>IF(F338="","",IFERROR(VLOOKUP(F338,Lists!$A$4:$E$9,5,FALSE),""))</f>
        <v/>
      </c>
      <c r="I338" s="8" t="n"/>
      <c r="J338" s="8" t="n"/>
      <c r="K338" s="6" t="n"/>
      <c r="L338" s="9">
        <f>IF(OR(I338="",J338=""),"",ROUND(MOD(J338-I338,1)*24,2))</f>
        <v/>
      </c>
      <c r="M338" s="9">
        <f>IF(F338="","",IFERROR(VLOOKUP(F338,Lists!$A$4:$E$9,3,FALSE),""))</f>
        <v/>
      </c>
      <c r="N338" s="9">
        <f>IF(OR(L338="",M338=""),"",FLOOR(MAX(0,L338-M338),0.5))</f>
        <v/>
      </c>
      <c r="O338" s="10">
        <f>IF(OR(I338="",G338=""),"",MAX(0,ROUND((MOD(I338-G338+0.5,1)-0.5)*1440,0)))</f>
        <v/>
      </c>
      <c r="P338" s="10">
        <f>IF(OR(J338="",H338=""),"",MAX(0,ROUND((MOD(H338-J338+0.5,1)-0.5)*1440,0)))</f>
        <v/>
      </c>
      <c r="Q338" s="6" t="n"/>
      <c r="R338" s="6" t="n"/>
    </row>
    <row r="339">
      <c r="A339" s="5" t="n"/>
      <c r="B339" s="6" t="n"/>
      <c r="C339" s="6" t="n"/>
      <c r="D339" s="6" t="n"/>
      <c r="E339" s="6" t="n"/>
      <c r="F339" s="6" t="n"/>
      <c r="G339" s="7">
        <f>IF(F339="","",IFERROR(VLOOKUP(F339,Lists!$A$4:$E$9,4,FALSE),""))</f>
        <v/>
      </c>
      <c r="H339" s="7">
        <f>IF(F339="","",IFERROR(VLOOKUP(F339,Lists!$A$4:$E$9,5,FALSE),""))</f>
        <v/>
      </c>
      <c r="I339" s="8" t="n"/>
      <c r="J339" s="8" t="n"/>
      <c r="K339" s="6" t="n"/>
      <c r="L339" s="9">
        <f>IF(OR(I339="",J339=""),"",ROUND(MOD(J339-I339,1)*24,2))</f>
        <v/>
      </c>
      <c r="M339" s="9">
        <f>IF(F339="","",IFERROR(VLOOKUP(F339,Lists!$A$4:$E$9,3,FALSE),""))</f>
        <v/>
      </c>
      <c r="N339" s="9">
        <f>IF(OR(L339="",M339=""),"",FLOOR(MAX(0,L339-M339),0.5))</f>
        <v/>
      </c>
      <c r="O339" s="10">
        <f>IF(OR(I339="",G339=""),"",MAX(0,ROUND((MOD(I339-G339+0.5,1)-0.5)*1440,0)))</f>
        <v/>
      </c>
      <c r="P339" s="10">
        <f>IF(OR(J339="",H339=""),"",MAX(0,ROUND((MOD(H339-J339+0.5,1)-0.5)*1440,0)))</f>
        <v/>
      </c>
      <c r="Q339" s="6" t="n"/>
      <c r="R339" s="6" t="n"/>
    </row>
    <row r="340">
      <c r="A340" s="5" t="n"/>
      <c r="B340" s="6" t="n"/>
      <c r="C340" s="6" t="n"/>
      <c r="D340" s="6" t="n"/>
      <c r="E340" s="6" t="n"/>
      <c r="F340" s="6" t="n"/>
      <c r="G340" s="7">
        <f>IF(F340="","",IFERROR(VLOOKUP(F340,Lists!$A$4:$E$9,4,FALSE),""))</f>
        <v/>
      </c>
      <c r="H340" s="7">
        <f>IF(F340="","",IFERROR(VLOOKUP(F340,Lists!$A$4:$E$9,5,FALSE),""))</f>
        <v/>
      </c>
      <c r="I340" s="8" t="n"/>
      <c r="J340" s="8" t="n"/>
      <c r="K340" s="6" t="n"/>
      <c r="L340" s="9">
        <f>IF(OR(I340="",J340=""),"",ROUND(MOD(J340-I340,1)*24,2))</f>
        <v/>
      </c>
      <c r="M340" s="9">
        <f>IF(F340="","",IFERROR(VLOOKUP(F340,Lists!$A$4:$E$9,3,FALSE),""))</f>
        <v/>
      </c>
      <c r="N340" s="9">
        <f>IF(OR(L340="",M340=""),"",FLOOR(MAX(0,L340-M340),0.5))</f>
        <v/>
      </c>
      <c r="O340" s="10">
        <f>IF(OR(I340="",G340=""),"",MAX(0,ROUND((MOD(I340-G340+0.5,1)-0.5)*1440,0)))</f>
        <v/>
      </c>
      <c r="P340" s="10">
        <f>IF(OR(J340="",H340=""),"",MAX(0,ROUND((MOD(H340-J340+0.5,1)-0.5)*1440,0)))</f>
        <v/>
      </c>
      <c r="Q340" s="6" t="n"/>
      <c r="R340" s="6" t="n"/>
    </row>
    <row r="341">
      <c r="A341" s="5" t="n"/>
      <c r="B341" s="6" t="n"/>
      <c r="C341" s="6" t="n"/>
      <c r="D341" s="6" t="n"/>
      <c r="E341" s="6" t="n"/>
      <c r="F341" s="6" t="n"/>
      <c r="G341" s="7">
        <f>IF(F341="","",IFERROR(VLOOKUP(F341,Lists!$A$4:$E$9,4,FALSE),""))</f>
        <v/>
      </c>
      <c r="H341" s="7">
        <f>IF(F341="","",IFERROR(VLOOKUP(F341,Lists!$A$4:$E$9,5,FALSE),""))</f>
        <v/>
      </c>
      <c r="I341" s="8" t="n"/>
      <c r="J341" s="8" t="n"/>
      <c r="K341" s="6" t="n"/>
      <c r="L341" s="9">
        <f>IF(OR(I341="",J341=""),"",ROUND(MOD(J341-I341,1)*24,2))</f>
        <v/>
      </c>
      <c r="M341" s="9">
        <f>IF(F341="","",IFERROR(VLOOKUP(F341,Lists!$A$4:$E$9,3,FALSE),""))</f>
        <v/>
      </c>
      <c r="N341" s="9">
        <f>IF(OR(L341="",M341=""),"",FLOOR(MAX(0,L341-M341),0.5))</f>
        <v/>
      </c>
      <c r="O341" s="10">
        <f>IF(OR(I341="",G341=""),"",MAX(0,ROUND((MOD(I341-G341+0.5,1)-0.5)*1440,0)))</f>
        <v/>
      </c>
      <c r="P341" s="10">
        <f>IF(OR(J341="",H341=""),"",MAX(0,ROUND((MOD(H341-J341+0.5,1)-0.5)*1440,0)))</f>
        <v/>
      </c>
      <c r="Q341" s="6" t="n"/>
      <c r="R341" s="6" t="n"/>
    </row>
    <row r="342">
      <c r="A342" s="5" t="n"/>
      <c r="B342" s="6" t="n"/>
      <c r="C342" s="6" t="n"/>
      <c r="D342" s="6" t="n"/>
      <c r="E342" s="6" t="n"/>
      <c r="F342" s="6" t="n"/>
      <c r="G342" s="7">
        <f>IF(F342="","",IFERROR(VLOOKUP(F342,Lists!$A$4:$E$9,4,FALSE),""))</f>
        <v/>
      </c>
      <c r="H342" s="7">
        <f>IF(F342="","",IFERROR(VLOOKUP(F342,Lists!$A$4:$E$9,5,FALSE),""))</f>
        <v/>
      </c>
      <c r="I342" s="8" t="n"/>
      <c r="J342" s="8" t="n"/>
      <c r="K342" s="6" t="n"/>
      <c r="L342" s="9">
        <f>IF(OR(I342="",J342=""),"",ROUND(MOD(J342-I342,1)*24,2))</f>
        <v/>
      </c>
      <c r="M342" s="9">
        <f>IF(F342="","",IFERROR(VLOOKUP(F342,Lists!$A$4:$E$9,3,FALSE),""))</f>
        <v/>
      </c>
      <c r="N342" s="9">
        <f>IF(OR(L342="",M342=""),"",FLOOR(MAX(0,L342-M342),0.5))</f>
        <v/>
      </c>
      <c r="O342" s="10">
        <f>IF(OR(I342="",G342=""),"",MAX(0,ROUND((MOD(I342-G342+0.5,1)-0.5)*1440,0)))</f>
        <v/>
      </c>
      <c r="P342" s="10">
        <f>IF(OR(J342="",H342=""),"",MAX(0,ROUND((MOD(H342-J342+0.5,1)-0.5)*1440,0)))</f>
        <v/>
      </c>
      <c r="Q342" s="6" t="n"/>
      <c r="R342" s="6" t="n"/>
    </row>
    <row r="343">
      <c r="A343" s="5" t="n"/>
      <c r="B343" s="6" t="n"/>
      <c r="C343" s="6" t="n"/>
      <c r="D343" s="6" t="n"/>
      <c r="E343" s="6" t="n"/>
      <c r="F343" s="6" t="n"/>
      <c r="G343" s="7">
        <f>IF(F343="","",IFERROR(VLOOKUP(F343,Lists!$A$4:$E$9,4,FALSE),""))</f>
        <v/>
      </c>
      <c r="H343" s="7">
        <f>IF(F343="","",IFERROR(VLOOKUP(F343,Lists!$A$4:$E$9,5,FALSE),""))</f>
        <v/>
      </c>
      <c r="I343" s="8" t="n"/>
      <c r="J343" s="8" t="n"/>
      <c r="K343" s="6" t="n"/>
      <c r="L343" s="9">
        <f>IF(OR(I343="",J343=""),"",ROUND(MOD(J343-I343,1)*24,2))</f>
        <v/>
      </c>
      <c r="M343" s="9">
        <f>IF(F343="","",IFERROR(VLOOKUP(F343,Lists!$A$4:$E$9,3,FALSE),""))</f>
        <v/>
      </c>
      <c r="N343" s="9">
        <f>IF(OR(L343="",M343=""),"",FLOOR(MAX(0,L343-M343),0.5))</f>
        <v/>
      </c>
      <c r="O343" s="10">
        <f>IF(OR(I343="",G343=""),"",MAX(0,ROUND((MOD(I343-G343+0.5,1)-0.5)*1440,0)))</f>
        <v/>
      </c>
      <c r="P343" s="10">
        <f>IF(OR(J343="",H343=""),"",MAX(0,ROUND((MOD(H343-J343+0.5,1)-0.5)*1440,0)))</f>
        <v/>
      </c>
      <c r="Q343" s="6" t="n"/>
      <c r="R343" s="6" t="n"/>
    </row>
    <row r="344">
      <c r="A344" s="5" t="n"/>
      <c r="B344" s="6" t="n"/>
      <c r="C344" s="6" t="n"/>
      <c r="D344" s="6" t="n"/>
      <c r="E344" s="6" t="n"/>
      <c r="F344" s="6" t="n"/>
      <c r="G344" s="7">
        <f>IF(F344="","",IFERROR(VLOOKUP(F344,Lists!$A$4:$E$9,4,FALSE),""))</f>
        <v/>
      </c>
      <c r="H344" s="7">
        <f>IF(F344="","",IFERROR(VLOOKUP(F344,Lists!$A$4:$E$9,5,FALSE),""))</f>
        <v/>
      </c>
      <c r="I344" s="8" t="n"/>
      <c r="J344" s="8" t="n"/>
      <c r="K344" s="6" t="n"/>
      <c r="L344" s="9">
        <f>IF(OR(I344="",J344=""),"",ROUND(MOD(J344-I344,1)*24,2))</f>
        <v/>
      </c>
      <c r="M344" s="9">
        <f>IF(F344="","",IFERROR(VLOOKUP(F344,Lists!$A$4:$E$9,3,FALSE),""))</f>
        <v/>
      </c>
      <c r="N344" s="9">
        <f>IF(OR(L344="",M344=""),"",FLOOR(MAX(0,L344-M344),0.5))</f>
        <v/>
      </c>
      <c r="O344" s="10">
        <f>IF(OR(I344="",G344=""),"",MAX(0,ROUND((MOD(I344-G344+0.5,1)-0.5)*1440,0)))</f>
        <v/>
      </c>
      <c r="P344" s="10">
        <f>IF(OR(J344="",H344=""),"",MAX(0,ROUND((MOD(H344-J344+0.5,1)-0.5)*1440,0)))</f>
        <v/>
      </c>
      <c r="Q344" s="6" t="n"/>
      <c r="R344" s="6" t="n"/>
    </row>
    <row r="345">
      <c r="A345" s="5" t="n"/>
      <c r="B345" s="6" t="n"/>
      <c r="C345" s="6" t="n"/>
      <c r="D345" s="6" t="n"/>
      <c r="E345" s="6" t="n"/>
      <c r="F345" s="6" t="n"/>
      <c r="G345" s="7">
        <f>IF(F345="","",IFERROR(VLOOKUP(F345,Lists!$A$4:$E$9,4,FALSE),""))</f>
        <v/>
      </c>
      <c r="H345" s="7">
        <f>IF(F345="","",IFERROR(VLOOKUP(F345,Lists!$A$4:$E$9,5,FALSE),""))</f>
        <v/>
      </c>
      <c r="I345" s="8" t="n"/>
      <c r="J345" s="8" t="n"/>
      <c r="K345" s="6" t="n"/>
      <c r="L345" s="9">
        <f>IF(OR(I345="",J345=""),"",ROUND(MOD(J345-I345,1)*24,2))</f>
        <v/>
      </c>
      <c r="M345" s="9">
        <f>IF(F345="","",IFERROR(VLOOKUP(F345,Lists!$A$4:$E$9,3,FALSE),""))</f>
        <v/>
      </c>
      <c r="N345" s="9">
        <f>IF(OR(L345="",M345=""),"",FLOOR(MAX(0,L345-M345),0.5))</f>
        <v/>
      </c>
      <c r="O345" s="10">
        <f>IF(OR(I345="",G345=""),"",MAX(0,ROUND((MOD(I345-G345+0.5,1)-0.5)*1440,0)))</f>
        <v/>
      </c>
      <c r="P345" s="10">
        <f>IF(OR(J345="",H345=""),"",MAX(0,ROUND((MOD(H345-J345+0.5,1)-0.5)*1440,0)))</f>
        <v/>
      </c>
      <c r="Q345" s="6" t="n"/>
      <c r="R345" s="6" t="n"/>
    </row>
    <row r="346">
      <c r="A346" s="5" t="n"/>
      <c r="B346" s="6" t="n"/>
      <c r="C346" s="6" t="n"/>
      <c r="D346" s="6" t="n"/>
      <c r="E346" s="6" t="n"/>
      <c r="F346" s="6" t="n"/>
      <c r="G346" s="7">
        <f>IF(F346="","",IFERROR(VLOOKUP(F346,Lists!$A$4:$E$9,4,FALSE),""))</f>
        <v/>
      </c>
      <c r="H346" s="7">
        <f>IF(F346="","",IFERROR(VLOOKUP(F346,Lists!$A$4:$E$9,5,FALSE),""))</f>
        <v/>
      </c>
      <c r="I346" s="8" t="n"/>
      <c r="J346" s="8" t="n"/>
      <c r="K346" s="6" t="n"/>
      <c r="L346" s="9">
        <f>IF(OR(I346="",J346=""),"",ROUND(MOD(J346-I346,1)*24,2))</f>
        <v/>
      </c>
      <c r="M346" s="9">
        <f>IF(F346="","",IFERROR(VLOOKUP(F346,Lists!$A$4:$E$9,3,FALSE),""))</f>
        <v/>
      </c>
      <c r="N346" s="9">
        <f>IF(OR(L346="",M346=""),"",FLOOR(MAX(0,L346-M346),0.5))</f>
        <v/>
      </c>
      <c r="O346" s="10">
        <f>IF(OR(I346="",G346=""),"",MAX(0,ROUND((MOD(I346-G346+0.5,1)-0.5)*1440,0)))</f>
        <v/>
      </c>
      <c r="P346" s="10">
        <f>IF(OR(J346="",H346=""),"",MAX(0,ROUND((MOD(H346-J346+0.5,1)-0.5)*1440,0)))</f>
        <v/>
      </c>
      <c r="Q346" s="6" t="n"/>
      <c r="R346" s="6" t="n"/>
    </row>
    <row r="347">
      <c r="A347" s="5" t="n"/>
      <c r="B347" s="6" t="n"/>
      <c r="C347" s="6" t="n"/>
      <c r="D347" s="6" t="n"/>
      <c r="E347" s="6" t="n"/>
      <c r="F347" s="6" t="n"/>
      <c r="G347" s="7">
        <f>IF(F347="","",IFERROR(VLOOKUP(F347,Lists!$A$4:$E$9,4,FALSE),""))</f>
        <v/>
      </c>
      <c r="H347" s="7">
        <f>IF(F347="","",IFERROR(VLOOKUP(F347,Lists!$A$4:$E$9,5,FALSE),""))</f>
        <v/>
      </c>
      <c r="I347" s="8" t="n"/>
      <c r="J347" s="8" t="n"/>
      <c r="K347" s="6" t="n"/>
      <c r="L347" s="9">
        <f>IF(OR(I347="",J347=""),"",ROUND(MOD(J347-I347,1)*24,2))</f>
        <v/>
      </c>
      <c r="M347" s="9">
        <f>IF(F347="","",IFERROR(VLOOKUP(F347,Lists!$A$4:$E$9,3,FALSE),""))</f>
        <v/>
      </c>
      <c r="N347" s="9">
        <f>IF(OR(L347="",M347=""),"",FLOOR(MAX(0,L347-M347),0.5))</f>
        <v/>
      </c>
      <c r="O347" s="10">
        <f>IF(OR(I347="",G347=""),"",MAX(0,ROUND((MOD(I347-G347+0.5,1)-0.5)*1440,0)))</f>
        <v/>
      </c>
      <c r="P347" s="10">
        <f>IF(OR(J347="",H347=""),"",MAX(0,ROUND((MOD(H347-J347+0.5,1)-0.5)*1440,0)))</f>
        <v/>
      </c>
      <c r="Q347" s="6" t="n"/>
      <c r="R347" s="6" t="n"/>
    </row>
    <row r="348">
      <c r="A348" s="5" t="n"/>
      <c r="B348" s="6" t="n"/>
      <c r="C348" s="6" t="n"/>
      <c r="D348" s="6" t="n"/>
      <c r="E348" s="6" t="n"/>
      <c r="F348" s="6" t="n"/>
      <c r="G348" s="7">
        <f>IF(F348="","",IFERROR(VLOOKUP(F348,Lists!$A$4:$E$9,4,FALSE),""))</f>
        <v/>
      </c>
      <c r="H348" s="7">
        <f>IF(F348="","",IFERROR(VLOOKUP(F348,Lists!$A$4:$E$9,5,FALSE),""))</f>
        <v/>
      </c>
      <c r="I348" s="8" t="n"/>
      <c r="J348" s="8" t="n"/>
      <c r="K348" s="6" t="n"/>
      <c r="L348" s="9">
        <f>IF(OR(I348="",J348=""),"",ROUND(MOD(J348-I348,1)*24,2))</f>
        <v/>
      </c>
      <c r="M348" s="9">
        <f>IF(F348="","",IFERROR(VLOOKUP(F348,Lists!$A$4:$E$9,3,FALSE),""))</f>
        <v/>
      </c>
      <c r="N348" s="9">
        <f>IF(OR(L348="",M348=""),"",FLOOR(MAX(0,L348-M348),0.5))</f>
        <v/>
      </c>
      <c r="O348" s="10">
        <f>IF(OR(I348="",G348=""),"",MAX(0,ROUND((MOD(I348-G348+0.5,1)-0.5)*1440,0)))</f>
        <v/>
      </c>
      <c r="P348" s="10">
        <f>IF(OR(J348="",H348=""),"",MAX(0,ROUND((MOD(H348-J348+0.5,1)-0.5)*1440,0)))</f>
        <v/>
      </c>
      <c r="Q348" s="6" t="n"/>
      <c r="R348" s="6" t="n"/>
    </row>
    <row r="349">
      <c r="A349" s="5" t="n"/>
      <c r="B349" s="6" t="n"/>
      <c r="C349" s="6" t="n"/>
      <c r="D349" s="6" t="n"/>
      <c r="E349" s="6" t="n"/>
      <c r="F349" s="6" t="n"/>
      <c r="G349" s="7">
        <f>IF(F349="","",IFERROR(VLOOKUP(F349,Lists!$A$4:$E$9,4,FALSE),""))</f>
        <v/>
      </c>
      <c r="H349" s="7">
        <f>IF(F349="","",IFERROR(VLOOKUP(F349,Lists!$A$4:$E$9,5,FALSE),""))</f>
        <v/>
      </c>
      <c r="I349" s="8" t="n"/>
      <c r="J349" s="8" t="n"/>
      <c r="K349" s="6" t="n"/>
      <c r="L349" s="9">
        <f>IF(OR(I349="",J349=""),"",ROUND(MOD(J349-I349,1)*24,2))</f>
        <v/>
      </c>
      <c r="M349" s="9">
        <f>IF(F349="","",IFERROR(VLOOKUP(F349,Lists!$A$4:$E$9,3,FALSE),""))</f>
        <v/>
      </c>
      <c r="N349" s="9">
        <f>IF(OR(L349="",M349=""),"",FLOOR(MAX(0,L349-M349),0.5))</f>
        <v/>
      </c>
      <c r="O349" s="10">
        <f>IF(OR(I349="",G349=""),"",MAX(0,ROUND((MOD(I349-G349+0.5,1)-0.5)*1440,0)))</f>
        <v/>
      </c>
      <c r="P349" s="10">
        <f>IF(OR(J349="",H349=""),"",MAX(0,ROUND((MOD(H349-J349+0.5,1)-0.5)*1440,0)))</f>
        <v/>
      </c>
      <c r="Q349" s="6" t="n"/>
      <c r="R349" s="6" t="n"/>
    </row>
    <row r="350">
      <c r="A350" s="5" t="n"/>
      <c r="B350" s="6" t="n"/>
      <c r="C350" s="6" t="n"/>
      <c r="D350" s="6" t="n"/>
      <c r="E350" s="6" t="n"/>
      <c r="F350" s="6" t="n"/>
      <c r="G350" s="7">
        <f>IF(F350="","",IFERROR(VLOOKUP(F350,Lists!$A$4:$E$9,4,FALSE),""))</f>
        <v/>
      </c>
      <c r="H350" s="7">
        <f>IF(F350="","",IFERROR(VLOOKUP(F350,Lists!$A$4:$E$9,5,FALSE),""))</f>
        <v/>
      </c>
      <c r="I350" s="8" t="n"/>
      <c r="J350" s="8" t="n"/>
      <c r="K350" s="6" t="n"/>
      <c r="L350" s="9">
        <f>IF(OR(I350="",J350=""),"",ROUND(MOD(J350-I350,1)*24,2))</f>
        <v/>
      </c>
      <c r="M350" s="9">
        <f>IF(F350="","",IFERROR(VLOOKUP(F350,Lists!$A$4:$E$9,3,FALSE),""))</f>
        <v/>
      </c>
      <c r="N350" s="9">
        <f>IF(OR(L350="",M350=""),"",FLOOR(MAX(0,L350-M350),0.5))</f>
        <v/>
      </c>
      <c r="O350" s="10">
        <f>IF(OR(I350="",G350=""),"",MAX(0,ROUND((MOD(I350-G350+0.5,1)-0.5)*1440,0)))</f>
        <v/>
      </c>
      <c r="P350" s="10">
        <f>IF(OR(J350="",H350=""),"",MAX(0,ROUND((MOD(H350-J350+0.5,1)-0.5)*1440,0)))</f>
        <v/>
      </c>
      <c r="Q350" s="6" t="n"/>
      <c r="R350" s="6" t="n"/>
    </row>
    <row r="351">
      <c r="A351" s="5" t="n"/>
      <c r="B351" s="6" t="n"/>
      <c r="C351" s="6" t="n"/>
      <c r="D351" s="6" t="n"/>
      <c r="E351" s="6" t="n"/>
      <c r="F351" s="6" t="n"/>
      <c r="G351" s="7">
        <f>IF(F351="","",IFERROR(VLOOKUP(F351,Lists!$A$4:$E$9,4,FALSE),""))</f>
        <v/>
      </c>
      <c r="H351" s="7">
        <f>IF(F351="","",IFERROR(VLOOKUP(F351,Lists!$A$4:$E$9,5,FALSE),""))</f>
        <v/>
      </c>
      <c r="I351" s="8" t="n"/>
      <c r="J351" s="8" t="n"/>
      <c r="K351" s="6" t="n"/>
      <c r="L351" s="9">
        <f>IF(OR(I351="",J351=""),"",ROUND(MOD(J351-I351,1)*24,2))</f>
        <v/>
      </c>
      <c r="M351" s="9">
        <f>IF(F351="","",IFERROR(VLOOKUP(F351,Lists!$A$4:$E$9,3,FALSE),""))</f>
        <v/>
      </c>
      <c r="N351" s="9">
        <f>IF(OR(L351="",M351=""),"",FLOOR(MAX(0,L351-M351),0.5))</f>
        <v/>
      </c>
      <c r="O351" s="10">
        <f>IF(OR(I351="",G351=""),"",MAX(0,ROUND((MOD(I351-G351+0.5,1)-0.5)*1440,0)))</f>
        <v/>
      </c>
      <c r="P351" s="10">
        <f>IF(OR(J351="",H351=""),"",MAX(0,ROUND((MOD(H351-J351+0.5,1)-0.5)*1440,0)))</f>
        <v/>
      </c>
      <c r="Q351" s="6" t="n"/>
      <c r="R351" s="6" t="n"/>
    </row>
    <row r="352">
      <c r="A352" s="5" t="n"/>
      <c r="B352" s="6" t="n"/>
      <c r="C352" s="6" t="n"/>
      <c r="D352" s="6" t="n"/>
      <c r="E352" s="6" t="n"/>
      <c r="F352" s="6" t="n"/>
      <c r="G352" s="7">
        <f>IF(F352="","",IFERROR(VLOOKUP(F352,Lists!$A$4:$E$9,4,FALSE),""))</f>
        <v/>
      </c>
      <c r="H352" s="7">
        <f>IF(F352="","",IFERROR(VLOOKUP(F352,Lists!$A$4:$E$9,5,FALSE),""))</f>
        <v/>
      </c>
      <c r="I352" s="8" t="n"/>
      <c r="J352" s="8" t="n"/>
      <c r="K352" s="6" t="n"/>
      <c r="L352" s="9">
        <f>IF(OR(I352="",J352=""),"",ROUND(MOD(J352-I352,1)*24,2))</f>
        <v/>
      </c>
      <c r="M352" s="9">
        <f>IF(F352="","",IFERROR(VLOOKUP(F352,Lists!$A$4:$E$9,3,FALSE),""))</f>
        <v/>
      </c>
      <c r="N352" s="9">
        <f>IF(OR(L352="",M352=""),"",FLOOR(MAX(0,L352-M352),0.5))</f>
        <v/>
      </c>
      <c r="O352" s="10">
        <f>IF(OR(I352="",G352=""),"",MAX(0,ROUND((MOD(I352-G352+0.5,1)-0.5)*1440,0)))</f>
        <v/>
      </c>
      <c r="P352" s="10">
        <f>IF(OR(J352="",H352=""),"",MAX(0,ROUND((MOD(H352-J352+0.5,1)-0.5)*1440,0)))</f>
        <v/>
      </c>
      <c r="Q352" s="6" t="n"/>
      <c r="R352" s="6" t="n"/>
    </row>
    <row r="353">
      <c r="A353" s="5" t="n"/>
      <c r="B353" s="6" t="n"/>
      <c r="C353" s="6" t="n"/>
      <c r="D353" s="6" t="n"/>
      <c r="E353" s="6" t="n"/>
      <c r="F353" s="6" t="n"/>
      <c r="G353" s="7">
        <f>IF(F353="","",IFERROR(VLOOKUP(F353,Lists!$A$4:$E$9,4,FALSE),""))</f>
        <v/>
      </c>
      <c r="H353" s="7">
        <f>IF(F353="","",IFERROR(VLOOKUP(F353,Lists!$A$4:$E$9,5,FALSE),""))</f>
        <v/>
      </c>
      <c r="I353" s="8" t="n"/>
      <c r="J353" s="8" t="n"/>
      <c r="K353" s="6" t="n"/>
      <c r="L353" s="9">
        <f>IF(OR(I353="",J353=""),"",ROUND(MOD(J353-I353,1)*24,2))</f>
        <v/>
      </c>
      <c r="M353" s="9">
        <f>IF(F353="","",IFERROR(VLOOKUP(F353,Lists!$A$4:$E$9,3,FALSE),""))</f>
        <v/>
      </c>
      <c r="N353" s="9">
        <f>IF(OR(L353="",M353=""),"",FLOOR(MAX(0,L353-M353),0.5))</f>
        <v/>
      </c>
      <c r="O353" s="10">
        <f>IF(OR(I353="",G353=""),"",MAX(0,ROUND((MOD(I353-G353+0.5,1)-0.5)*1440,0)))</f>
        <v/>
      </c>
      <c r="P353" s="10">
        <f>IF(OR(J353="",H353=""),"",MAX(0,ROUND((MOD(H353-J353+0.5,1)-0.5)*1440,0)))</f>
        <v/>
      </c>
      <c r="Q353" s="6" t="n"/>
      <c r="R353" s="6" t="n"/>
    </row>
    <row r="354">
      <c r="A354" s="5" t="n"/>
      <c r="B354" s="6" t="n"/>
      <c r="C354" s="6" t="n"/>
      <c r="D354" s="6" t="n"/>
      <c r="E354" s="6" t="n"/>
      <c r="F354" s="6" t="n"/>
      <c r="G354" s="7">
        <f>IF(F354="","",IFERROR(VLOOKUP(F354,Lists!$A$4:$E$9,4,FALSE),""))</f>
        <v/>
      </c>
      <c r="H354" s="7">
        <f>IF(F354="","",IFERROR(VLOOKUP(F354,Lists!$A$4:$E$9,5,FALSE),""))</f>
        <v/>
      </c>
      <c r="I354" s="8" t="n"/>
      <c r="J354" s="8" t="n"/>
      <c r="K354" s="6" t="n"/>
      <c r="L354" s="9">
        <f>IF(OR(I354="",J354=""),"",ROUND(MOD(J354-I354,1)*24,2))</f>
        <v/>
      </c>
      <c r="M354" s="9">
        <f>IF(F354="","",IFERROR(VLOOKUP(F354,Lists!$A$4:$E$9,3,FALSE),""))</f>
        <v/>
      </c>
      <c r="N354" s="9">
        <f>IF(OR(L354="",M354=""),"",FLOOR(MAX(0,L354-M354),0.5))</f>
        <v/>
      </c>
      <c r="O354" s="10">
        <f>IF(OR(I354="",G354=""),"",MAX(0,ROUND((MOD(I354-G354+0.5,1)-0.5)*1440,0)))</f>
        <v/>
      </c>
      <c r="P354" s="10">
        <f>IF(OR(J354="",H354=""),"",MAX(0,ROUND((MOD(H354-J354+0.5,1)-0.5)*1440,0)))</f>
        <v/>
      </c>
      <c r="Q354" s="6" t="n"/>
      <c r="R354" s="6" t="n"/>
    </row>
    <row r="355">
      <c r="A355" s="5" t="n"/>
      <c r="B355" s="6" t="n"/>
      <c r="C355" s="6" t="n"/>
      <c r="D355" s="6" t="n"/>
      <c r="E355" s="6" t="n"/>
      <c r="F355" s="6" t="n"/>
      <c r="G355" s="7">
        <f>IF(F355="","",IFERROR(VLOOKUP(F355,Lists!$A$4:$E$9,4,FALSE),""))</f>
        <v/>
      </c>
      <c r="H355" s="7">
        <f>IF(F355="","",IFERROR(VLOOKUP(F355,Lists!$A$4:$E$9,5,FALSE),""))</f>
        <v/>
      </c>
      <c r="I355" s="8" t="n"/>
      <c r="J355" s="8" t="n"/>
      <c r="K355" s="6" t="n"/>
      <c r="L355" s="9">
        <f>IF(OR(I355="",J355=""),"",ROUND(MOD(J355-I355,1)*24,2))</f>
        <v/>
      </c>
      <c r="M355" s="9">
        <f>IF(F355="","",IFERROR(VLOOKUP(F355,Lists!$A$4:$E$9,3,FALSE),""))</f>
        <v/>
      </c>
      <c r="N355" s="9">
        <f>IF(OR(L355="",M355=""),"",FLOOR(MAX(0,L355-M355),0.5))</f>
        <v/>
      </c>
      <c r="O355" s="10">
        <f>IF(OR(I355="",G355=""),"",MAX(0,ROUND((MOD(I355-G355+0.5,1)-0.5)*1440,0)))</f>
        <v/>
      </c>
      <c r="P355" s="10">
        <f>IF(OR(J355="",H355=""),"",MAX(0,ROUND((MOD(H355-J355+0.5,1)-0.5)*1440,0)))</f>
        <v/>
      </c>
      <c r="Q355" s="6" t="n"/>
      <c r="R355" s="6" t="n"/>
    </row>
    <row r="356">
      <c r="A356" s="5" t="n"/>
      <c r="B356" s="6" t="n"/>
      <c r="C356" s="6" t="n"/>
      <c r="D356" s="6" t="n"/>
      <c r="E356" s="6" t="n"/>
      <c r="F356" s="6" t="n"/>
      <c r="G356" s="7">
        <f>IF(F356="","",IFERROR(VLOOKUP(F356,Lists!$A$4:$E$9,4,FALSE),""))</f>
        <v/>
      </c>
      <c r="H356" s="7">
        <f>IF(F356="","",IFERROR(VLOOKUP(F356,Lists!$A$4:$E$9,5,FALSE),""))</f>
        <v/>
      </c>
      <c r="I356" s="8" t="n"/>
      <c r="J356" s="8" t="n"/>
      <c r="K356" s="6" t="n"/>
      <c r="L356" s="9">
        <f>IF(OR(I356="",J356=""),"",ROUND(MOD(J356-I356,1)*24,2))</f>
        <v/>
      </c>
      <c r="M356" s="9">
        <f>IF(F356="","",IFERROR(VLOOKUP(F356,Lists!$A$4:$E$9,3,FALSE),""))</f>
        <v/>
      </c>
      <c r="N356" s="9">
        <f>IF(OR(L356="",M356=""),"",FLOOR(MAX(0,L356-M356),0.5))</f>
        <v/>
      </c>
      <c r="O356" s="10">
        <f>IF(OR(I356="",G356=""),"",MAX(0,ROUND((MOD(I356-G356+0.5,1)-0.5)*1440,0)))</f>
        <v/>
      </c>
      <c r="P356" s="10">
        <f>IF(OR(J356="",H356=""),"",MAX(0,ROUND((MOD(H356-J356+0.5,1)-0.5)*1440,0)))</f>
        <v/>
      </c>
      <c r="Q356" s="6" t="n"/>
      <c r="R356" s="6" t="n"/>
    </row>
    <row r="357">
      <c r="A357" s="5" t="n"/>
      <c r="B357" s="6" t="n"/>
      <c r="C357" s="6" t="n"/>
      <c r="D357" s="6" t="n"/>
      <c r="E357" s="6" t="n"/>
      <c r="F357" s="6" t="n"/>
      <c r="G357" s="7">
        <f>IF(F357="","",IFERROR(VLOOKUP(F357,Lists!$A$4:$E$9,4,FALSE),""))</f>
        <v/>
      </c>
      <c r="H357" s="7">
        <f>IF(F357="","",IFERROR(VLOOKUP(F357,Lists!$A$4:$E$9,5,FALSE),""))</f>
        <v/>
      </c>
      <c r="I357" s="8" t="n"/>
      <c r="J357" s="8" t="n"/>
      <c r="K357" s="6" t="n"/>
      <c r="L357" s="9">
        <f>IF(OR(I357="",J357=""),"",ROUND(MOD(J357-I357,1)*24,2))</f>
        <v/>
      </c>
      <c r="M357" s="9">
        <f>IF(F357="","",IFERROR(VLOOKUP(F357,Lists!$A$4:$E$9,3,FALSE),""))</f>
        <v/>
      </c>
      <c r="N357" s="9">
        <f>IF(OR(L357="",M357=""),"",FLOOR(MAX(0,L357-M357),0.5))</f>
        <v/>
      </c>
      <c r="O357" s="10">
        <f>IF(OR(I357="",G357=""),"",MAX(0,ROUND((MOD(I357-G357+0.5,1)-0.5)*1440,0)))</f>
        <v/>
      </c>
      <c r="P357" s="10">
        <f>IF(OR(J357="",H357=""),"",MAX(0,ROUND((MOD(H357-J357+0.5,1)-0.5)*1440,0)))</f>
        <v/>
      </c>
      <c r="Q357" s="6" t="n"/>
      <c r="R357" s="6" t="n"/>
    </row>
    <row r="358">
      <c r="A358" s="5" t="n"/>
      <c r="B358" s="6" t="n"/>
      <c r="C358" s="6" t="n"/>
      <c r="D358" s="6" t="n"/>
      <c r="E358" s="6" t="n"/>
      <c r="F358" s="6" t="n"/>
      <c r="G358" s="7">
        <f>IF(F358="","",IFERROR(VLOOKUP(F358,Lists!$A$4:$E$9,4,FALSE),""))</f>
        <v/>
      </c>
      <c r="H358" s="7">
        <f>IF(F358="","",IFERROR(VLOOKUP(F358,Lists!$A$4:$E$9,5,FALSE),""))</f>
        <v/>
      </c>
      <c r="I358" s="8" t="n"/>
      <c r="J358" s="8" t="n"/>
      <c r="K358" s="6" t="n"/>
      <c r="L358" s="9">
        <f>IF(OR(I358="",J358=""),"",ROUND(MOD(J358-I358,1)*24,2))</f>
        <v/>
      </c>
      <c r="M358" s="9">
        <f>IF(F358="","",IFERROR(VLOOKUP(F358,Lists!$A$4:$E$9,3,FALSE),""))</f>
        <v/>
      </c>
      <c r="N358" s="9">
        <f>IF(OR(L358="",M358=""),"",FLOOR(MAX(0,L358-M358),0.5))</f>
        <v/>
      </c>
      <c r="O358" s="10">
        <f>IF(OR(I358="",G358=""),"",MAX(0,ROUND((MOD(I358-G358+0.5,1)-0.5)*1440,0)))</f>
        <v/>
      </c>
      <c r="P358" s="10">
        <f>IF(OR(J358="",H358=""),"",MAX(0,ROUND((MOD(H358-J358+0.5,1)-0.5)*1440,0)))</f>
        <v/>
      </c>
      <c r="Q358" s="6" t="n"/>
      <c r="R358" s="6" t="n"/>
    </row>
    <row r="359">
      <c r="A359" s="5" t="n"/>
      <c r="B359" s="6" t="n"/>
      <c r="C359" s="6" t="n"/>
      <c r="D359" s="6" t="n"/>
      <c r="E359" s="6" t="n"/>
      <c r="F359" s="6" t="n"/>
      <c r="G359" s="7">
        <f>IF(F359="","",IFERROR(VLOOKUP(F359,Lists!$A$4:$E$9,4,FALSE),""))</f>
        <v/>
      </c>
      <c r="H359" s="7">
        <f>IF(F359="","",IFERROR(VLOOKUP(F359,Lists!$A$4:$E$9,5,FALSE),""))</f>
        <v/>
      </c>
      <c r="I359" s="8" t="n"/>
      <c r="J359" s="8" t="n"/>
      <c r="K359" s="6" t="n"/>
      <c r="L359" s="9">
        <f>IF(OR(I359="",J359=""),"",ROUND(MOD(J359-I359,1)*24,2))</f>
        <v/>
      </c>
      <c r="M359" s="9">
        <f>IF(F359="","",IFERROR(VLOOKUP(F359,Lists!$A$4:$E$9,3,FALSE),""))</f>
        <v/>
      </c>
      <c r="N359" s="9">
        <f>IF(OR(L359="",M359=""),"",FLOOR(MAX(0,L359-M359),0.5))</f>
        <v/>
      </c>
      <c r="O359" s="10">
        <f>IF(OR(I359="",G359=""),"",MAX(0,ROUND((MOD(I359-G359+0.5,1)-0.5)*1440,0)))</f>
        <v/>
      </c>
      <c r="P359" s="10">
        <f>IF(OR(J359="",H359=""),"",MAX(0,ROUND((MOD(H359-J359+0.5,1)-0.5)*1440,0)))</f>
        <v/>
      </c>
      <c r="Q359" s="6" t="n"/>
      <c r="R359" s="6" t="n"/>
    </row>
    <row r="360">
      <c r="A360" s="5" t="n"/>
      <c r="B360" s="6" t="n"/>
      <c r="C360" s="6" t="n"/>
      <c r="D360" s="6" t="n"/>
      <c r="E360" s="6" t="n"/>
      <c r="F360" s="6" t="n"/>
      <c r="G360" s="7">
        <f>IF(F360="","",IFERROR(VLOOKUP(F360,Lists!$A$4:$E$9,4,FALSE),""))</f>
        <v/>
      </c>
      <c r="H360" s="7">
        <f>IF(F360="","",IFERROR(VLOOKUP(F360,Lists!$A$4:$E$9,5,FALSE),""))</f>
        <v/>
      </c>
      <c r="I360" s="8" t="n"/>
      <c r="J360" s="8" t="n"/>
      <c r="K360" s="6" t="n"/>
      <c r="L360" s="9">
        <f>IF(OR(I360="",J360=""),"",ROUND(MOD(J360-I360,1)*24,2))</f>
        <v/>
      </c>
      <c r="M360" s="9">
        <f>IF(F360="","",IFERROR(VLOOKUP(F360,Lists!$A$4:$E$9,3,FALSE),""))</f>
        <v/>
      </c>
      <c r="N360" s="9">
        <f>IF(OR(L360="",M360=""),"",FLOOR(MAX(0,L360-M360),0.5))</f>
        <v/>
      </c>
      <c r="O360" s="10">
        <f>IF(OR(I360="",G360=""),"",MAX(0,ROUND((MOD(I360-G360+0.5,1)-0.5)*1440,0)))</f>
        <v/>
      </c>
      <c r="P360" s="10">
        <f>IF(OR(J360="",H360=""),"",MAX(0,ROUND((MOD(H360-J360+0.5,1)-0.5)*1440,0)))</f>
        <v/>
      </c>
      <c r="Q360" s="6" t="n"/>
      <c r="R360" s="6" t="n"/>
    </row>
    <row r="361">
      <c r="A361" s="5" t="n"/>
      <c r="B361" s="6" t="n"/>
      <c r="C361" s="6" t="n"/>
      <c r="D361" s="6" t="n"/>
      <c r="E361" s="6" t="n"/>
      <c r="F361" s="6" t="n"/>
      <c r="G361" s="7">
        <f>IF(F361="","",IFERROR(VLOOKUP(F361,Lists!$A$4:$E$9,4,FALSE),""))</f>
        <v/>
      </c>
      <c r="H361" s="7">
        <f>IF(F361="","",IFERROR(VLOOKUP(F361,Lists!$A$4:$E$9,5,FALSE),""))</f>
        <v/>
      </c>
      <c r="I361" s="8" t="n"/>
      <c r="J361" s="8" t="n"/>
      <c r="K361" s="6" t="n"/>
      <c r="L361" s="9">
        <f>IF(OR(I361="",J361=""),"",ROUND(MOD(J361-I361,1)*24,2))</f>
        <v/>
      </c>
      <c r="M361" s="9">
        <f>IF(F361="","",IFERROR(VLOOKUP(F361,Lists!$A$4:$E$9,3,FALSE),""))</f>
        <v/>
      </c>
      <c r="N361" s="9">
        <f>IF(OR(L361="",M361=""),"",FLOOR(MAX(0,L361-M361),0.5))</f>
        <v/>
      </c>
      <c r="O361" s="10">
        <f>IF(OR(I361="",G361=""),"",MAX(0,ROUND((MOD(I361-G361+0.5,1)-0.5)*1440,0)))</f>
        <v/>
      </c>
      <c r="P361" s="10">
        <f>IF(OR(J361="",H361=""),"",MAX(0,ROUND((MOD(H361-J361+0.5,1)-0.5)*1440,0)))</f>
        <v/>
      </c>
      <c r="Q361" s="6" t="n"/>
      <c r="R361" s="6" t="n"/>
    </row>
    <row r="362">
      <c r="A362" s="5" t="n"/>
      <c r="B362" s="6" t="n"/>
      <c r="C362" s="6" t="n"/>
      <c r="D362" s="6" t="n"/>
      <c r="E362" s="6" t="n"/>
      <c r="F362" s="6" t="n"/>
      <c r="G362" s="7">
        <f>IF(F362="","",IFERROR(VLOOKUP(F362,Lists!$A$4:$E$9,4,FALSE),""))</f>
        <v/>
      </c>
      <c r="H362" s="7">
        <f>IF(F362="","",IFERROR(VLOOKUP(F362,Lists!$A$4:$E$9,5,FALSE),""))</f>
        <v/>
      </c>
      <c r="I362" s="8" t="n"/>
      <c r="J362" s="8" t="n"/>
      <c r="K362" s="6" t="n"/>
      <c r="L362" s="9">
        <f>IF(OR(I362="",J362=""),"",ROUND(MOD(J362-I362,1)*24,2))</f>
        <v/>
      </c>
      <c r="M362" s="9">
        <f>IF(F362="","",IFERROR(VLOOKUP(F362,Lists!$A$4:$E$9,3,FALSE),""))</f>
        <v/>
      </c>
      <c r="N362" s="9">
        <f>IF(OR(L362="",M362=""),"",FLOOR(MAX(0,L362-M362),0.5))</f>
        <v/>
      </c>
      <c r="O362" s="10">
        <f>IF(OR(I362="",G362=""),"",MAX(0,ROUND((MOD(I362-G362+0.5,1)-0.5)*1440,0)))</f>
        <v/>
      </c>
      <c r="P362" s="10">
        <f>IF(OR(J362="",H362=""),"",MAX(0,ROUND((MOD(H362-J362+0.5,1)-0.5)*1440,0)))</f>
        <v/>
      </c>
      <c r="Q362" s="6" t="n"/>
      <c r="R362" s="6" t="n"/>
    </row>
    <row r="363">
      <c r="A363" s="5" t="n"/>
      <c r="B363" s="6" t="n"/>
      <c r="C363" s="6" t="n"/>
      <c r="D363" s="6" t="n"/>
      <c r="E363" s="6" t="n"/>
      <c r="F363" s="6" t="n"/>
      <c r="G363" s="7">
        <f>IF(F363="","",IFERROR(VLOOKUP(F363,Lists!$A$4:$E$9,4,FALSE),""))</f>
        <v/>
      </c>
      <c r="H363" s="7">
        <f>IF(F363="","",IFERROR(VLOOKUP(F363,Lists!$A$4:$E$9,5,FALSE),""))</f>
        <v/>
      </c>
      <c r="I363" s="8" t="n"/>
      <c r="J363" s="8" t="n"/>
      <c r="K363" s="6" t="n"/>
      <c r="L363" s="9">
        <f>IF(OR(I363="",J363=""),"",ROUND(MOD(J363-I363,1)*24,2))</f>
        <v/>
      </c>
      <c r="M363" s="9">
        <f>IF(F363="","",IFERROR(VLOOKUP(F363,Lists!$A$4:$E$9,3,FALSE),""))</f>
        <v/>
      </c>
      <c r="N363" s="9">
        <f>IF(OR(L363="",M363=""),"",FLOOR(MAX(0,L363-M363),0.5))</f>
        <v/>
      </c>
      <c r="O363" s="10">
        <f>IF(OR(I363="",G363=""),"",MAX(0,ROUND((MOD(I363-G363+0.5,1)-0.5)*1440,0)))</f>
        <v/>
      </c>
      <c r="P363" s="10">
        <f>IF(OR(J363="",H363=""),"",MAX(0,ROUND((MOD(H363-J363+0.5,1)-0.5)*1440,0)))</f>
        <v/>
      </c>
      <c r="Q363" s="6" t="n"/>
      <c r="R363" s="6" t="n"/>
    </row>
    <row r="364">
      <c r="A364" s="5" t="n"/>
      <c r="B364" s="6" t="n"/>
      <c r="C364" s="6" t="n"/>
      <c r="D364" s="6" t="n"/>
      <c r="E364" s="6" t="n"/>
      <c r="F364" s="6" t="n"/>
      <c r="G364" s="7">
        <f>IF(F364="","",IFERROR(VLOOKUP(F364,Lists!$A$4:$E$9,4,FALSE),""))</f>
        <v/>
      </c>
      <c r="H364" s="7">
        <f>IF(F364="","",IFERROR(VLOOKUP(F364,Lists!$A$4:$E$9,5,FALSE),""))</f>
        <v/>
      </c>
      <c r="I364" s="8" t="n"/>
      <c r="J364" s="8" t="n"/>
      <c r="K364" s="6" t="n"/>
      <c r="L364" s="9">
        <f>IF(OR(I364="",J364=""),"",ROUND(MOD(J364-I364,1)*24,2))</f>
        <v/>
      </c>
      <c r="M364" s="9">
        <f>IF(F364="","",IFERROR(VLOOKUP(F364,Lists!$A$4:$E$9,3,FALSE),""))</f>
        <v/>
      </c>
      <c r="N364" s="9">
        <f>IF(OR(L364="",M364=""),"",FLOOR(MAX(0,L364-M364),0.5))</f>
        <v/>
      </c>
      <c r="O364" s="10">
        <f>IF(OR(I364="",G364=""),"",MAX(0,ROUND((MOD(I364-G364+0.5,1)-0.5)*1440,0)))</f>
        <v/>
      </c>
      <c r="P364" s="10">
        <f>IF(OR(J364="",H364=""),"",MAX(0,ROUND((MOD(H364-J364+0.5,1)-0.5)*1440,0)))</f>
        <v/>
      </c>
      <c r="Q364" s="6" t="n"/>
      <c r="R364" s="6" t="n"/>
    </row>
    <row r="365">
      <c r="A365" s="5" t="n"/>
      <c r="B365" s="6" t="n"/>
      <c r="C365" s="6" t="n"/>
      <c r="D365" s="6" t="n"/>
      <c r="E365" s="6" t="n"/>
      <c r="F365" s="6" t="n"/>
      <c r="G365" s="7">
        <f>IF(F365="","",IFERROR(VLOOKUP(F365,Lists!$A$4:$E$9,4,FALSE),""))</f>
        <v/>
      </c>
      <c r="H365" s="7">
        <f>IF(F365="","",IFERROR(VLOOKUP(F365,Lists!$A$4:$E$9,5,FALSE),""))</f>
        <v/>
      </c>
      <c r="I365" s="8" t="n"/>
      <c r="J365" s="8" t="n"/>
      <c r="K365" s="6" t="n"/>
      <c r="L365" s="9">
        <f>IF(OR(I365="",J365=""),"",ROUND(MOD(J365-I365,1)*24,2))</f>
        <v/>
      </c>
      <c r="M365" s="9">
        <f>IF(F365="","",IFERROR(VLOOKUP(F365,Lists!$A$4:$E$9,3,FALSE),""))</f>
        <v/>
      </c>
      <c r="N365" s="9">
        <f>IF(OR(L365="",M365=""),"",FLOOR(MAX(0,L365-M365),0.5))</f>
        <v/>
      </c>
      <c r="O365" s="10">
        <f>IF(OR(I365="",G365=""),"",MAX(0,ROUND((MOD(I365-G365+0.5,1)-0.5)*1440,0)))</f>
        <v/>
      </c>
      <c r="P365" s="10">
        <f>IF(OR(J365="",H365=""),"",MAX(0,ROUND((MOD(H365-J365+0.5,1)-0.5)*1440,0)))</f>
        <v/>
      </c>
      <c r="Q365" s="6" t="n"/>
      <c r="R365" s="6" t="n"/>
    </row>
    <row r="366">
      <c r="A366" s="5" t="n"/>
      <c r="B366" s="6" t="n"/>
      <c r="C366" s="6" t="n"/>
      <c r="D366" s="6" t="n"/>
      <c r="E366" s="6" t="n"/>
      <c r="F366" s="6" t="n"/>
      <c r="G366" s="7">
        <f>IF(F366="","",IFERROR(VLOOKUP(F366,Lists!$A$4:$E$9,4,FALSE),""))</f>
        <v/>
      </c>
      <c r="H366" s="7">
        <f>IF(F366="","",IFERROR(VLOOKUP(F366,Lists!$A$4:$E$9,5,FALSE),""))</f>
        <v/>
      </c>
      <c r="I366" s="8" t="n"/>
      <c r="J366" s="8" t="n"/>
      <c r="K366" s="6" t="n"/>
      <c r="L366" s="9">
        <f>IF(OR(I366="",J366=""),"",ROUND(MOD(J366-I366,1)*24,2))</f>
        <v/>
      </c>
      <c r="M366" s="9">
        <f>IF(F366="","",IFERROR(VLOOKUP(F366,Lists!$A$4:$E$9,3,FALSE),""))</f>
        <v/>
      </c>
      <c r="N366" s="9">
        <f>IF(OR(L366="",M366=""),"",FLOOR(MAX(0,L366-M366),0.5))</f>
        <v/>
      </c>
      <c r="O366" s="10">
        <f>IF(OR(I366="",G366=""),"",MAX(0,ROUND((MOD(I366-G366+0.5,1)-0.5)*1440,0)))</f>
        <v/>
      </c>
      <c r="P366" s="10">
        <f>IF(OR(J366="",H366=""),"",MAX(0,ROUND((MOD(H366-J366+0.5,1)-0.5)*1440,0)))</f>
        <v/>
      </c>
      <c r="Q366" s="6" t="n"/>
      <c r="R366" s="6" t="n"/>
    </row>
    <row r="367">
      <c r="A367" s="5" t="n"/>
      <c r="B367" s="6" t="n"/>
      <c r="C367" s="6" t="n"/>
      <c r="D367" s="6" t="n"/>
      <c r="E367" s="6" t="n"/>
      <c r="F367" s="6" t="n"/>
      <c r="G367" s="7">
        <f>IF(F367="","",IFERROR(VLOOKUP(F367,Lists!$A$4:$E$9,4,FALSE),""))</f>
        <v/>
      </c>
      <c r="H367" s="7">
        <f>IF(F367="","",IFERROR(VLOOKUP(F367,Lists!$A$4:$E$9,5,FALSE),""))</f>
        <v/>
      </c>
      <c r="I367" s="8" t="n"/>
      <c r="J367" s="8" t="n"/>
      <c r="K367" s="6" t="n"/>
      <c r="L367" s="9">
        <f>IF(OR(I367="",J367=""),"",ROUND(MOD(J367-I367,1)*24,2))</f>
        <v/>
      </c>
      <c r="M367" s="9">
        <f>IF(F367="","",IFERROR(VLOOKUP(F367,Lists!$A$4:$E$9,3,FALSE),""))</f>
        <v/>
      </c>
      <c r="N367" s="9">
        <f>IF(OR(L367="",M367=""),"",FLOOR(MAX(0,L367-M367),0.5))</f>
        <v/>
      </c>
      <c r="O367" s="10">
        <f>IF(OR(I367="",G367=""),"",MAX(0,ROUND((MOD(I367-G367+0.5,1)-0.5)*1440,0)))</f>
        <v/>
      </c>
      <c r="P367" s="10">
        <f>IF(OR(J367="",H367=""),"",MAX(0,ROUND((MOD(H367-J367+0.5,1)-0.5)*1440,0)))</f>
        <v/>
      </c>
      <c r="Q367" s="6" t="n"/>
      <c r="R367" s="6" t="n"/>
    </row>
    <row r="368">
      <c r="A368" s="5" t="n"/>
      <c r="B368" s="6" t="n"/>
      <c r="C368" s="6" t="n"/>
      <c r="D368" s="6" t="n"/>
      <c r="E368" s="6" t="n"/>
      <c r="F368" s="6" t="n"/>
      <c r="G368" s="7">
        <f>IF(F368="","",IFERROR(VLOOKUP(F368,Lists!$A$4:$E$9,4,FALSE),""))</f>
        <v/>
      </c>
      <c r="H368" s="7">
        <f>IF(F368="","",IFERROR(VLOOKUP(F368,Lists!$A$4:$E$9,5,FALSE),""))</f>
        <v/>
      </c>
      <c r="I368" s="8" t="n"/>
      <c r="J368" s="8" t="n"/>
      <c r="K368" s="6" t="n"/>
      <c r="L368" s="9">
        <f>IF(OR(I368="",J368=""),"",ROUND(MOD(J368-I368,1)*24,2))</f>
        <v/>
      </c>
      <c r="M368" s="9">
        <f>IF(F368="","",IFERROR(VLOOKUP(F368,Lists!$A$4:$E$9,3,FALSE),""))</f>
        <v/>
      </c>
      <c r="N368" s="9">
        <f>IF(OR(L368="",M368=""),"",FLOOR(MAX(0,L368-M368),0.5))</f>
        <v/>
      </c>
      <c r="O368" s="10">
        <f>IF(OR(I368="",G368=""),"",MAX(0,ROUND((MOD(I368-G368+0.5,1)-0.5)*1440,0)))</f>
        <v/>
      </c>
      <c r="P368" s="10">
        <f>IF(OR(J368="",H368=""),"",MAX(0,ROUND((MOD(H368-J368+0.5,1)-0.5)*1440,0)))</f>
        <v/>
      </c>
      <c r="Q368" s="6" t="n"/>
      <c r="R368" s="6" t="n"/>
    </row>
    <row r="369">
      <c r="A369" s="5" t="n"/>
      <c r="B369" s="6" t="n"/>
      <c r="C369" s="6" t="n"/>
      <c r="D369" s="6" t="n"/>
      <c r="E369" s="6" t="n"/>
      <c r="F369" s="6" t="n"/>
      <c r="G369" s="7">
        <f>IF(F369="","",IFERROR(VLOOKUP(F369,Lists!$A$4:$E$9,4,FALSE),""))</f>
        <v/>
      </c>
      <c r="H369" s="7">
        <f>IF(F369="","",IFERROR(VLOOKUP(F369,Lists!$A$4:$E$9,5,FALSE),""))</f>
        <v/>
      </c>
      <c r="I369" s="8" t="n"/>
      <c r="J369" s="8" t="n"/>
      <c r="K369" s="6" t="n"/>
      <c r="L369" s="9">
        <f>IF(OR(I369="",J369=""),"",ROUND(MOD(J369-I369,1)*24,2))</f>
        <v/>
      </c>
      <c r="M369" s="9">
        <f>IF(F369="","",IFERROR(VLOOKUP(F369,Lists!$A$4:$E$9,3,FALSE),""))</f>
        <v/>
      </c>
      <c r="N369" s="9">
        <f>IF(OR(L369="",M369=""),"",FLOOR(MAX(0,L369-M369),0.5))</f>
        <v/>
      </c>
      <c r="O369" s="10">
        <f>IF(OR(I369="",G369=""),"",MAX(0,ROUND((MOD(I369-G369+0.5,1)-0.5)*1440,0)))</f>
        <v/>
      </c>
      <c r="P369" s="10">
        <f>IF(OR(J369="",H369=""),"",MAX(0,ROUND((MOD(H369-J369+0.5,1)-0.5)*1440,0)))</f>
        <v/>
      </c>
      <c r="Q369" s="6" t="n"/>
      <c r="R369" s="6" t="n"/>
    </row>
    <row r="370">
      <c r="A370" s="5" t="n"/>
      <c r="B370" s="6" t="n"/>
      <c r="C370" s="6" t="n"/>
      <c r="D370" s="6" t="n"/>
      <c r="E370" s="6" t="n"/>
      <c r="F370" s="6" t="n"/>
      <c r="G370" s="7">
        <f>IF(F370="","",IFERROR(VLOOKUP(F370,Lists!$A$4:$E$9,4,FALSE),""))</f>
        <v/>
      </c>
      <c r="H370" s="7">
        <f>IF(F370="","",IFERROR(VLOOKUP(F370,Lists!$A$4:$E$9,5,FALSE),""))</f>
        <v/>
      </c>
      <c r="I370" s="8" t="n"/>
      <c r="J370" s="8" t="n"/>
      <c r="K370" s="6" t="n"/>
      <c r="L370" s="9">
        <f>IF(OR(I370="",J370=""),"",ROUND(MOD(J370-I370,1)*24,2))</f>
        <v/>
      </c>
      <c r="M370" s="9">
        <f>IF(F370="","",IFERROR(VLOOKUP(F370,Lists!$A$4:$E$9,3,FALSE),""))</f>
        <v/>
      </c>
      <c r="N370" s="9">
        <f>IF(OR(L370="",M370=""),"",FLOOR(MAX(0,L370-M370),0.5))</f>
        <v/>
      </c>
      <c r="O370" s="10">
        <f>IF(OR(I370="",G370=""),"",MAX(0,ROUND((MOD(I370-G370+0.5,1)-0.5)*1440,0)))</f>
        <v/>
      </c>
      <c r="P370" s="10">
        <f>IF(OR(J370="",H370=""),"",MAX(0,ROUND((MOD(H370-J370+0.5,1)-0.5)*1440,0)))</f>
        <v/>
      </c>
      <c r="Q370" s="6" t="n"/>
      <c r="R370" s="6" t="n"/>
    </row>
    <row r="371">
      <c r="A371" s="5" t="n"/>
      <c r="B371" s="6" t="n"/>
      <c r="C371" s="6" t="n"/>
      <c r="D371" s="6" t="n"/>
      <c r="E371" s="6" t="n"/>
      <c r="F371" s="6" t="n"/>
      <c r="G371" s="7">
        <f>IF(F371="","",IFERROR(VLOOKUP(F371,Lists!$A$4:$E$9,4,FALSE),""))</f>
        <v/>
      </c>
      <c r="H371" s="7">
        <f>IF(F371="","",IFERROR(VLOOKUP(F371,Lists!$A$4:$E$9,5,FALSE),""))</f>
        <v/>
      </c>
      <c r="I371" s="8" t="n"/>
      <c r="J371" s="8" t="n"/>
      <c r="K371" s="6" t="n"/>
      <c r="L371" s="9">
        <f>IF(OR(I371="",J371=""),"",ROUND(MOD(J371-I371,1)*24,2))</f>
        <v/>
      </c>
      <c r="M371" s="9">
        <f>IF(F371="","",IFERROR(VLOOKUP(F371,Lists!$A$4:$E$9,3,FALSE),""))</f>
        <v/>
      </c>
      <c r="N371" s="9">
        <f>IF(OR(L371="",M371=""),"",FLOOR(MAX(0,L371-M371),0.5))</f>
        <v/>
      </c>
      <c r="O371" s="10">
        <f>IF(OR(I371="",G371=""),"",MAX(0,ROUND((MOD(I371-G371+0.5,1)-0.5)*1440,0)))</f>
        <v/>
      </c>
      <c r="P371" s="10">
        <f>IF(OR(J371="",H371=""),"",MAX(0,ROUND((MOD(H371-J371+0.5,1)-0.5)*1440,0)))</f>
        <v/>
      </c>
      <c r="Q371" s="6" t="n"/>
      <c r="R371" s="6" t="n"/>
    </row>
    <row r="372">
      <c r="A372" s="5" t="n"/>
      <c r="B372" s="6" t="n"/>
      <c r="C372" s="6" t="n"/>
      <c r="D372" s="6" t="n"/>
      <c r="E372" s="6" t="n"/>
      <c r="F372" s="6" t="n"/>
      <c r="G372" s="7">
        <f>IF(F372="","",IFERROR(VLOOKUP(F372,Lists!$A$4:$E$9,4,FALSE),""))</f>
        <v/>
      </c>
      <c r="H372" s="7">
        <f>IF(F372="","",IFERROR(VLOOKUP(F372,Lists!$A$4:$E$9,5,FALSE),""))</f>
        <v/>
      </c>
      <c r="I372" s="8" t="n"/>
      <c r="J372" s="8" t="n"/>
      <c r="K372" s="6" t="n"/>
      <c r="L372" s="9">
        <f>IF(OR(I372="",J372=""),"",ROUND(MOD(J372-I372,1)*24,2))</f>
        <v/>
      </c>
      <c r="M372" s="9">
        <f>IF(F372="","",IFERROR(VLOOKUP(F372,Lists!$A$4:$E$9,3,FALSE),""))</f>
        <v/>
      </c>
      <c r="N372" s="9">
        <f>IF(OR(L372="",M372=""),"",FLOOR(MAX(0,L372-M372),0.5))</f>
        <v/>
      </c>
      <c r="O372" s="10">
        <f>IF(OR(I372="",G372=""),"",MAX(0,ROUND((MOD(I372-G372+0.5,1)-0.5)*1440,0)))</f>
        <v/>
      </c>
      <c r="P372" s="10">
        <f>IF(OR(J372="",H372=""),"",MAX(0,ROUND((MOD(H372-J372+0.5,1)-0.5)*1440,0)))</f>
        <v/>
      </c>
      <c r="Q372" s="6" t="n"/>
      <c r="R372" s="6" t="n"/>
    </row>
    <row r="373">
      <c r="A373" s="5" t="n"/>
      <c r="B373" s="6" t="n"/>
      <c r="C373" s="6" t="n"/>
      <c r="D373" s="6" t="n"/>
      <c r="E373" s="6" t="n"/>
      <c r="F373" s="6" t="n"/>
      <c r="G373" s="7">
        <f>IF(F373="","",IFERROR(VLOOKUP(F373,Lists!$A$4:$E$9,4,FALSE),""))</f>
        <v/>
      </c>
      <c r="H373" s="7">
        <f>IF(F373="","",IFERROR(VLOOKUP(F373,Lists!$A$4:$E$9,5,FALSE),""))</f>
        <v/>
      </c>
      <c r="I373" s="8" t="n"/>
      <c r="J373" s="8" t="n"/>
      <c r="K373" s="6" t="n"/>
      <c r="L373" s="9">
        <f>IF(OR(I373="",J373=""),"",ROUND(MOD(J373-I373,1)*24,2))</f>
        <v/>
      </c>
      <c r="M373" s="9">
        <f>IF(F373="","",IFERROR(VLOOKUP(F373,Lists!$A$4:$E$9,3,FALSE),""))</f>
        <v/>
      </c>
      <c r="N373" s="9">
        <f>IF(OR(L373="",M373=""),"",FLOOR(MAX(0,L373-M373),0.5))</f>
        <v/>
      </c>
      <c r="O373" s="10">
        <f>IF(OR(I373="",G373=""),"",MAX(0,ROUND((MOD(I373-G373+0.5,1)-0.5)*1440,0)))</f>
        <v/>
      </c>
      <c r="P373" s="10">
        <f>IF(OR(J373="",H373=""),"",MAX(0,ROUND((MOD(H373-J373+0.5,1)-0.5)*1440,0)))</f>
        <v/>
      </c>
      <c r="Q373" s="6" t="n"/>
      <c r="R373" s="6" t="n"/>
    </row>
    <row r="374">
      <c r="A374" s="5" t="n"/>
      <c r="B374" s="6" t="n"/>
      <c r="C374" s="6" t="n"/>
      <c r="D374" s="6" t="n"/>
      <c r="E374" s="6" t="n"/>
      <c r="F374" s="6" t="n"/>
      <c r="G374" s="7">
        <f>IF(F374="","",IFERROR(VLOOKUP(F374,Lists!$A$4:$E$9,4,FALSE),""))</f>
        <v/>
      </c>
      <c r="H374" s="7">
        <f>IF(F374="","",IFERROR(VLOOKUP(F374,Lists!$A$4:$E$9,5,FALSE),""))</f>
        <v/>
      </c>
      <c r="I374" s="8" t="n"/>
      <c r="J374" s="8" t="n"/>
      <c r="K374" s="6" t="n"/>
      <c r="L374" s="9">
        <f>IF(OR(I374="",J374=""),"",ROUND(MOD(J374-I374,1)*24,2))</f>
        <v/>
      </c>
      <c r="M374" s="9">
        <f>IF(F374="","",IFERROR(VLOOKUP(F374,Lists!$A$4:$E$9,3,FALSE),""))</f>
        <v/>
      </c>
      <c r="N374" s="9">
        <f>IF(OR(L374="",M374=""),"",FLOOR(MAX(0,L374-M374),0.5))</f>
        <v/>
      </c>
      <c r="O374" s="10">
        <f>IF(OR(I374="",G374=""),"",MAX(0,ROUND((MOD(I374-G374+0.5,1)-0.5)*1440,0)))</f>
        <v/>
      </c>
      <c r="P374" s="10">
        <f>IF(OR(J374="",H374=""),"",MAX(0,ROUND((MOD(H374-J374+0.5,1)-0.5)*1440,0)))</f>
        <v/>
      </c>
      <c r="Q374" s="6" t="n"/>
      <c r="R374" s="6" t="n"/>
    </row>
    <row r="375">
      <c r="A375" s="5" t="n"/>
      <c r="B375" s="6" t="n"/>
      <c r="C375" s="6" t="n"/>
      <c r="D375" s="6" t="n"/>
      <c r="E375" s="6" t="n"/>
      <c r="F375" s="6" t="n"/>
      <c r="G375" s="7">
        <f>IF(F375="","",IFERROR(VLOOKUP(F375,Lists!$A$4:$E$9,4,FALSE),""))</f>
        <v/>
      </c>
      <c r="H375" s="7">
        <f>IF(F375="","",IFERROR(VLOOKUP(F375,Lists!$A$4:$E$9,5,FALSE),""))</f>
        <v/>
      </c>
      <c r="I375" s="8" t="n"/>
      <c r="J375" s="8" t="n"/>
      <c r="K375" s="6" t="n"/>
      <c r="L375" s="9">
        <f>IF(OR(I375="",J375=""),"",ROUND(MOD(J375-I375,1)*24,2))</f>
        <v/>
      </c>
      <c r="M375" s="9">
        <f>IF(F375="","",IFERROR(VLOOKUP(F375,Lists!$A$4:$E$9,3,FALSE),""))</f>
        <v/>
      </c>
      <c r="N375" s="9">
        <f>IF(OR(L375="",M375=""),"",FLOOR(MAX(0,L375-M375),0.5))</f>
        <v/>
      </c>
      <c r="O375" s="10">
        <f>IF(OR(I375="",G375=""),"",MAX(0,ROUND((MOD(I375-G375+0.5,1)-0.5)*1440,0)))</f>
        <v/>
      </c>
      <c r="P375" s="10">
        <f>IF(OR(J375="",H375=""),"",MAX(0,ROUND((MOD(H375-J375+0.5,1)-0.5)*1440,0)))</f>
        <v/>
      </c>
      <c r="Q375" s="6" t="n"/>
      <c r="R375" s="6" t="n"/>
    </row>
    <row r="376">
      <c r="A376" s="5" t="n"/>
      <c r="B376" s="6" t="n"/>
      <c r="C376" s="6" t="n"/>
      <c r="D376" s="6" t="n"/>
      <c r="E376" s="6" t="n"/>
      <c r="F376" s="6" t="n"/>
      <c r="G376" s="7">
        <f>IF(F376="","",IFERROR(VLOOKUP(F376,Lists!$A$4:$E$9,4,FALSE),""))</f>
        <v/>
      </c>
      <c r="H376" s="7">
        <f>IF(F376="","",IFERROR(VLOOKUP(F376,Lists!$A$4:$E$9,5,FALSE),""))</f>
        <v/>
      </c>
      <c r="I376" s="8" t="n"/>
      <c r="J376" s="8" t="n"/>
      <c r="K376" s="6" t="n"/>
      <c r="L376" s="9">
        <f>IF(OR(I376="",J376=""),"",ROUND(MOD(J376-I376,1)*24,2))</f>
        <v/>
      </c>
      <c r="M376" s="9">
        <f>IF(F376="","",IFERROR(VLOOKUP(F376,Lists!$A$4:$E$9,3,FALSE),""))</f>
        <v/>
      </c>
      <c r="N376" s="9">
        <f>IF(OR(L376="",M376=""),"",FLOOR(MAX(0,L376-M376),0.5))</f>
        <v/>
      </c>
      <c r="O376" s="10">
        <f>IF(OR(I376="",G376=""),"",MAX(0,ROUND((MOD(I376-G376+0.5,1)-0.5)*1440,0)))</f>
        <v/>
      </c>
      <c r="P376" s="10">
        <f>IF(OR(J376="",H376=""),"",MAX(0,ROUND((MOD(H376-J376+0.5,1)-0.5)*1440,0)))</f>
        <v/>
      </c>
      <c r="Q376" s="6" t="n"/>
      <c r="R376" s="6" t="n"/>
    </row>
    <row r="377">
      <c r="A377" s="5" t="n"/>
      <c r="B377" s="6" t="n"/>
      <c r="C377" s="6" t="n"/>
      <c r="D377" s="6" t="n"/>
      <c r="E377" s="6" t="n"/>
      <c r="F377" s="6" t="n"/>
      <c r="G377" s="7">
        <f>IF(F377="","",IFERROR(VLOOKUP(F377,Lists!$A$4:$E$9,4,FALSE),""))</f>
        <v/>
      </c>
      <c r="H377" s="7">
        <f>IF(F377="","",IFERROR(VLOOKUP(F377,Lists!$A$4:$E$9,5,FALSE),""))</f>
        <v/>
      </c>
      <c r="I377" s="8" t="n"/>
      <c r="J377" s="8" t="n"/>
      <c r="K377" s="6" t="n"/>
      <c r="L377" s="9">
        <f>IF(OR(I377="",J377=""),"",ROUND(MOD(J377-I377,1)*24,2))</f>
        <v/>
      </c>
      <c r="M377" s="9">
        <f>IF(F377="","",IFERROR(VLOOKUP(F377,Lists!$A$4:$E$9,3,FALSE),""))</f>
        <v/>
      </c>
      <c r="N377" s="9">
        <f>IF(OR(L377="",M377=""),"",FLOOR(MAX(0,L377-M377),0.5))</f>
        <v/>
      </c>
      <c r="O377" s="10">
        <f>IF(OR(I377="",G377=""),"",MAX(0,ROUND((MOD(I377-G377+0.5,1)-0.5)*1440,0)))</f>
        <v/>
      </c>
      <c r="P377" s="10">
        <f>IF(OR(J377="",H377=""),"",MAX(0,ROUND((MOD(H377-J377+0.5,1)-0.5)*1440,0)))</f>
        <v/>
      </c>
      <c r="Q377" s="6" t="n"/>
      <c r="R377" s="6" t="n"/>
    </row>
    <row r="378">
      <c r="A378" s="5" t="n"/>
      <c r="B378" s="6" t="n"/>
      <c r="C378" s="6" t="n"/>
      <c r="D378" s="6" t="n"/>
      <c r="E378" s="6" t="n"/>
      <c r="F378" s="6" t="n"/>
      <c r="G378" s="7">
        <f>IF(F378="","",IFERROR(VLOOKUP(F378,Lists!$A$4:$E$9,4,FALSE),""))</f>
        <v/>
      </c>
      <c r="H378" s="7">
        <f>IF(F378="","",IFERROR(VLOOKUP(F378,Lists!$A$4:$E$9,5,FALSE),""))</f>
        <v/>
      </c>
      <c r="I378" s="8" t="n"/>
      <c r="J378" s="8" t="n"/>
      <c r="K378" s="6" t="n"/>
      <c r="L378" s="9">
        <f>IF(OR(I378="",J378=""),"",ROUND(MOD(J378-I378,1)*24,2))</f>
        <v/>
      </c>
      <c r="M378" s="9">
        <f>IF(F378="","",IFERROR(VLOOKUP(F378,Lists!$A$4:$E$9,3,FALSE),""))</f>
        <v/>
      </c>
      <c r="N378" s="9">
        <f>IF(OR(L378="",M378=""),"",FLOOR(MAX(0,L378-M378),0.5))</f>
        <v/>
      </c>
      <c r="O378" s="10">
        <f>IF(OR(I378="",G378=""),"",MAX(0,ROUND((MOD(I378-G378+0.5,1)-0.5)*1440,0)))</f>
        <v/>
      </c>
      <c r="P378" s="10">
        <f>IF(OR(J378="",H378=""),"",MAX(0,ROUND((MOD(H378-J378+0.5,1)-0.5)*1440,0)))</f>
        <v/>
      </c>
      <c r="Q378" s="6" t="n"/>
      <c r="R378" s="6" t="n"/>
    </row>
    <row r="379">
      <c r="A379" s="5" t="n"/>
      <c r="B379" s="6" t="n"/>
      <c r="C379" s="6" t="n"/>
      <c r="D379" s="6" t="n"/>
      <c r="E379" s="6" t="n"/>
      <c r="F379" s="6" t="n"/>
      <c r="G379" s="7">
        <f>IF(F379="","",IFERROR(VLOOKUP(F379,Lists!$A$4:$E$9,4,FALSE),""))</f>
        <v/>
      </c>
      <c r="H379" s="7">
        <f>IF(F379="","",IFERROR(VLOOKUP(F379,Lists!$A$4:$E$9,5,FALSE),""))</f>
        <v/>
      </c>
      <c r="I379" s="8" t="n"/>
      <c r="J379" s="8" t="n"/>
      <c r="K379" s="6" t="n"/>
      <c r="L379" s="9">
        <f>IF(OR(I379="",J379=""),"",ROUND(MOD(J379-I379,1)*24,2))</f>
        <v/>
      </c>
      <c r="M379" s="9">
        <f>IF(F379="","",IFERROR(VLOOKUP(F379,Lists!$A$4:$E$9,3,FALSE),""))</f>
        <v/>
      </c>
      <c r="N379" s="9">
        <f>IF(OR(L379="",M379=""),"",FLOOR(MAX(0,L379-M379),0.5))</f>
        <v/>
      </c>
      <c r="O379" s="10">
        <f>IF(OR(I379="",G379=""),"",MAX(0,ROUND((MOD(I379-G379+0.5,1)-0.5)*1440,0)))</f>
        <v/>
      </c>
      <c r="P379" s="10">
        <f>IF(OR(J379="",H379=""),"",MAX(0,ROUND((MOD(H379-J379+0.5,1)-0.5)*1440,0)))</f>
        <v/>
      </c>
      <c r="Q379" s="6" t="n"/>
      <c r="R379" s="6" t="n"/>
    </row>
    <row r="380">
      <c r="A380" s="5" t="n"/>
      <c r="B380" s="6" t="n"/>
      <c r="C380" s="6" t="n"/>
      <c r="D380" s="6" t="n"/>
      <c r="E380" s="6" t="n"/>
      <c r="F380" s="6" t="n"/>
      <c r="G380" s="7">
        <f>IF(F380="","",IFERROR(VLOOKUP(F380,Lists!$A$4:$E$9,4,FALSE),""))</f>
        <v/>
      </c>
      <c r="H380" s="7">
        <f>IF(F380="","",IFERROR(VLOOKUP(F380,Lists!$A$4:$E$9,5,FALSE),""))</f>
        <v/>
      </c>
      <c r="I380" s="8" t="n"/>
      <c r="J380" s="8" t="n"/>
      <c r="K380" s="6" t="n"/>
      <c r="L380" s="9">
        <f>IF(OR(I380="",J380=""),"",ROUND(MOD(J380-I380,1)*24,2))</f>
        <v/>
      </c>
      <c r="M380" s="9">
        <f>IF(F380="","",IFERROR(VLOOKUP(F380,Lists!$A$4:$E$9,3,FALSE),""))</f>
        <v/>
      </c>
      <c r="N380" s="9">
        <f>IF(OR(L380="",M380=""),"",FLOOR(MAX(0,L380-M380),0.5))</f>
        <v/>
      </c>
      <c r="O380" s="10">
        <f>IF(OR(I380="",G380=""),"",MAX(0,ROUND((MOD(I380-G380+0.5,1)-0.5)*1440,0)))</f>
        <v/>
      </c>
      <c r="P380" s="10">
        <f>IF(OR(J380="",H380=""),"",MAX(0,ROUND((MOD(H380-J380+0.5,1)-0.5)*1440,0)))</f>
        <v/>
      </c>
      <c r="Q380" s="6" t="n"/>
      <c r="R380" s="6" t="n"/>
    </row>
    <row r="381">
      <c r="A381" s="5" t="n"/>
      <c r="B381" s="6" t="n"/>
      <c r="C381" s="6" t="n"/>
      <c r="D381" s="6" t="n"/>
      <c r="E381" s="6" t="n"/>
      <c r="F381" s="6" t="n"/>
      <c r="G381" s="7">
        <f>IF(F381="","",IFERROR(VLOOKUP(F381,Lists!$A$4:$E$9,4,FALSE),""))</f>
        <v/>
      </c>
      <c r="H381" s="7">
        <f>IF(F381="","",IFERROR(VLOOKUP(F381,Lists!$A$4:$E$9,5,FALSE),""))</f>
        <v/>
      </c>
      <c r="I381" s="8" t="n"/>
      <c r="J381" s="8" t="n"/>
      <c r="K381" s="6" t="n"/>
      <c r="L381" s="9">
        <f>IF(OR(I381="",J381=""),"",ROUND(MOD(J381-I381,1)*24,2))</f>
        <v/>
      </c>
      <c r="M381" s="9">
        <f>IF(F381="","",IFERROR(VLOOKUP(F381,Lists!$A$4:$E$9,3,FALSE),""))</f>
        <v/>
      </c>
      <c r="N381" s="9">
        <f>IF(OR(L381="",M381=""),"",FLOOR(MAX(0,L381-M381),0.5))</f>
        <v/>
      </c>
      <c r="O381" s="10">
        <f>IF(OR(I381="",G381=""),"",MAX(0,ROUND((MOD(I381-G381+0.5,1)-0.5)*1440,0)))</f>
        <v/>
      </c>
      <c r="P381" s="10">
        <f>IF(OR(J381="",H381=""),"",MAX(0,ROUND((MOD(H381-J381+0.5,1)-0.5)*1440,0)))</f>
        <v/>
      </c>
      <c r="Q381" s="6" t="n"/>
      <c r="R381" s="6" t="n"/>
    </row>
    <row r="382">
      <c r="A382" s="5" t="n"/>
      <c r="B382" s="6" t="n"/>
      <c r="C382" s="6" t="n"/>
      <c r="D382" s="6" t="n"/>
      <c r="E382" s="6" t="n"/>
      <c r="F382" s="6" t="n"/>
      <c r="G382" s="7">
        <f>IF(F382="","",IFERROR(VLOOKUP(F382,Lists!$A$4:$E$9,4,FALSE),""))</f>
        <v/>
      </c>
      <c r="H382" s="7">
        <f>IF(F382="","",IFERROR(VLOOKUP(F382,Lists!$A$4:$E$9,5,FALSE),""))</f>
        <v/>
      </c>
      <c r="I382" s="8" t="n"/>
      <c r="J382" s="8" t="n"/>
      <c r="K382" s="6" t="n"/>
      <c r="L382" s="9">
        <f>IF(OR(I382="",J382=""),"",ROUND(MOD(J382-I382,1)*24,2))</f>
        <v/>
      </c>
      <c r="M382" s="9">
        <f>IF(F382="","",IFERROR(VLOOKUP(F382,Lists!$A$4:$E$9,3,FALSE),""))</f>
        <v/>
      </c>
      <c r="N382" s="9">
        <f>IF(OR(L382="",M382=""),"",FLOOR(MAX(0,L382-M382),0.5))</f>
        <v/>
      </c>
      <c r="O382" s="10">
        <f>IF(OR(I382="",G382=""),"",MAX(0,ROUND((MOD(I382-G382+0.5,1)-0.5)*1440,0)))</f>
        <v/>
      </c>
      <c r="P382" s="10">
        <f>IF(OR(J382="",H382=""),"",MAX(0,ROUND((MOD(H382-J382+0.5,1)-0.5)*1440,0)))</f>
        <v/>
      </c>
      <c r="Q382" s="6" t="n"/>
      <c r="R382" s="6" t="n"/>
    </row>
    <row r="383">
      <c r="A383" s="5" t="n"/>
      <c r="B383" s="6" t="n"/>
      <c r="C383" s="6" t="n"/>
      <c r="D383" s="6" t="n"/>
      <c r="E383" s="6" t="n"/>
      <c r="F383" s="6" t="n"/>
      <c r="G383" s="7">
        <f>IF(F383="","",IFERROR(VLOOKUP(F383,Lists!$A$4:$E$9,4,FALSE),""))</f>
        <v/>
      </c>
      <c r="H383" s="7">
        <f>IF(F383="","",IFERROR(VLOOKUP(F383,Lists!$A$4:$E$9,5,FALSE),""))</f>
        <v/>
      </c>
      <c r="I383" s="8" t="n"/>
      <c r="J383" s="8" t="n"/>
      <c r="K383" s="6" t="n"/>
      <c r="L383" s="9">
        <f>IF(OR(I383="",J383=""),"",ROUND(MOD(J383-I383,1)*24,2))</f>
        <v/>
      </c>
      <c r="M383" s="9">
        <f>IF(F383="","",IFERROR(VLOOKUP(F383,Lists!$A$4:$E$9,3,FALSE),""))</f>
        <v/>
      </c>
      <c r="N383" s="9">
        <f>IF(OR(L383="",M383=""),"",FLOOR(MAX(0,L383-M383),0.5))</f>
        <v/>
      </c>
      <c r="O383" s="10">
        <f>IF(OR(I383="",G383=""),"",MAX(0,ROUND((MOD(I383-G383+0.5,1)-0.5)*1440,0)))</f>
        <v/>
      </c>
      <c r="P383" s="10">
        <f>IF(OR(J383="",H383=""),"",MAX(0,ROUND((MOD(H383-J383+0.5,1)-0.5)*1440,0)))</f>
        <v/>
      </c>
      <c r="Q383" s="6" t="n"/>
      <c r="R383" s="6" t="n"/>
    </row>
    <row r="384">
      <c r="A384" s="5" t="n"/>
      <c r="B384" s="6" t="n"/>
      <c r="C384" s="6" t="n"/>
      <c r="D384" s="6" t="n"/>
      <c r="E384" s="6" t="n"/>
      <c r="F384" s="6" t="n"/>
      <c r="G384" s="7">
        <f>IF(F384="","",IFERROR(VLOOKUP(F384,Lists!$A$4:$E$9,4,FALSE),""))</f>
        <v/>
      </c>
      <c r="H384" s="7">
        <f>IF(F384="","",IFERROR(VLOOKUP(F384,Lists!$A$4:$E$9,5,FALSE),""))</f>
        <v/>
      </c>
      <c r="I384" s="8" t="n"/>
      <c r="J384" s="8" t="n"/>
      <c r="K384" s="6" t="n"/>
      <c r="L384" s="9">
        <f>IF(OR(I384="",J384=""),"",ROUND(MOD(J384-I384,1)*24,2))</f>
        <v/>
      </c>
      <c r="M384" s="9">
        <f>IF(F384="","",IFERROR(VLOOKUP(F384,Lists!$A$4:$E$9,3,FALSE),""))</f>
        <v/>
      </c>
      <c r="N384" s="9">
        <f>IF(OR(L384="",M384=""),"",FLOOR(MAX(0,L384-M384),0.5))</f>
        <v/>
      </c>
      <c r="O384" s="10">
        <f>IF(OR(I384="",G384=""),"",MAX(0,ROUND((MOD(I384-G384+0.5,1)-0.5)*1440,0)))</f>
        <v/>
      </c>
      <c r="P384" s="10">
        <f>IF(OR(J384="",H384=""),"",MAX(0,ROUND((MOD(H384-J384+0.5,1)-0.5)*1440,0)))</f>
        <v/>
      </c>
      <c r="Q384" s="6" t="n"/>
      <c r="R384" s="6" t="n"/>
    </row>
    <row r="385">
      <c r="A385" s="5" t="n"/>
      <c r="B385" s="6" t="n"/>
      <c r="C385" s="6" t="n"/>
      <c r="D385" s="6" t="n"/>
      <c r="E385" s="6" t="n"/>
      <c r="F385" s="6" t="n"/>
      <c r="G385" s="7">
        <f>IF(F385="","",IFERROR(VLOOKUP(F385,Lists!$A$4:$E$9,4,FALSE),""))</f>
        <v/>
      </c>
      <c r="H385" s="7">
        <f>IF(F385="","",IFERROR(VLOOKUP(F385,Lists!$A$4:$E$9,5,FALSE),""))</f>
        <v/>
      </c>
      <c r="I385" s="8" t="n"/>
      <c r="J385" s="8" t="n"/>
      <c r="K385" s="6" t="n"/>
      <c r="L385" s="9">
        <f>IF(OR(I385="",J385=""),"",ROUND(MOD(J385-I385,1)*24,2))</f>
        <v/>
      </c>
      <c r="M385" s="9">
        <f>IF(F385="","",IFERROR(VLOOKUP(F385,Lists!$A$4:$E$9,3,FALSE),""))</f>
        <v/>
      </c>
      <c r="N385" s="9">
        <f>IF(OR(L385="",M385=""),"",FLOOR(MAX(0,L385-M385),0.5))</f>
        <v/>
      </c>
      <c r="O385" s="10">
        <f>IF(OR(I385="",G385=""),"",MAX(0,ROUND((MOD(I385-G385+0.5,1)-0.5)*1440,0)))</f>
        <v/>
      </c>
      <c r="P385" s="10">
        <f>IF(OR(J385="",H385=""),"",MAX(0,ROUND((MOD(H385-J385+0.5,1)-0.5)*1440,0)))</f>
        <v/>
      </c>
      <c r="Q385" s="6" t="n"/>
      <c r="R385" s="6" t="n"/>
    </row>
    <row r="386">
      <c r="A386" s="5" t="n"/>
      <c r="B386" s="6" t="n"/>
      <c r="C386" s="6" t="n"/>
      <c r="D386" s="6" t="n"/>
      <c r="E386" s="6" t="n"/>
      <c r="F386" s="6" t="n"/>
      <c r="G386" s="7">
        <f>IF(F386="","",IFERROR(VLOOKUP(F386,Lists!$A$4:$E$9,4,FALSE),""))</f>
        <v/>
      </c>
      <c r="H386" s="7">
        <f>IF(F386="","",IFERROR(VLOOKUP(F386,Lists!$A$4:$E$9,5,FALSE),""))</f>
        <v/>
      </c>
      <c r="I386" s="8" t="n"/>
      <c r="J386" s="8" t="n"/>
      <c r="K386" s="6" t="n"/>
      <c r="L386" s="9">
        <f>IF(OR(I386="",J386=""),"",ROUND(MOD(J386-I386,1)*24,2))</f>
        <v/>
      </c>
      <c r="M386" s="9">
        <f>IF(F386="","",IFERROR(VLOOKUP(F386,Lists!$A$4:$E$9,3,FALSE),""))</f>
        <v/>
      </c>
      <c r="N386" s="9">
        <f>IF(OR(L386="",M386=""),"",FLOOR(MAX(0,L386-M386),0.5))</f>
        <v/>
      </c>
      <c r="O386" s="10">
        <f>IF(OR(I386="",G386=""),"",MAX(0,ROUND((MOD(I386-G386+0.5,1)-0.5)*1440,0)))</f>
        <v/>
      </c>
      <c r="P386" s="10">
        <f>IF(OR(J386="",H386=""),"",MAX(0,ROUND((MOD(H386-J386+0.5,1)-0.5)*1440,0)))</f>
        <v/>
      </c>
      <c r="Q386" s="6" t="n"/>
      <c r="R386" s="6" t="n"/>
    </row>
    <row r="387">
      <c r="A387" s="5" t="n"/>
      <c r="B387" s="6" t="n"/>
      <c r="C387" s="6" t="n"/>
      <c r="D387" s="6" t="n"/>
      <c r="E387" s="6" t="n"/>
      <c r="F387" s="6" t="n"/>
      <c r="G387" s="7">
        <f>IF(F387="","",IFERROR(VLOOKUP(F387,Lists!$A$4:$E$9,4,FALSE),""))</f>
        <v/>
      </c>
      <c r="H387" s="7">
        <f>IF(F387="","",IFERROR(VLOOKUP(F387,Lists!$A$4:$E$9,5,FALSE),""))</f>
        <v/>
      </c>
      <c r="I387" s="8" t="n"/>
      <c r="J387" s="8" t="n"/>
      <c r="K387" s="6" t="n"/>
      <c r="L387" s="9">
        <f>IF(OR(I387="",J387=""),"",ROUND(MOD(J387-I387,1)*24,2))</f>
        <v/>
      </c>
      <c r="M387" s="9">
        <f>IF(F387="","",IFERROR(VLOOKUP(F387,Lists!$A$4:$E$9,3,FALSE),""))</f>
        <v/>
      </c>
      <c r="N387" s="9">
        <f>IF(OR(L387="",M387=""),"",FLOOR(MAX(0,L387-M387),0.5))</f>
        <v/>
      </c>
      <c r="O387" s="10">
        <f>IF(OR(I387="",G387=""),"",MAX(0,ROUND((MOD(I387-G387+0.5,1)-0.5)*1440,0)))</f>
        <v/>
      </c>
      <c r="P387" s="10">
        <f>IF(OR(J387="",H387=""),"",MAX(0,ROUND((MOD(H387-J387+0.5,1)-0.5)*1440,0)))</f>
        <v/>
      </c>
      <c r="Q387" s="6" t="n"/>
      <c r="R387" s="6" t="n"/>
    </row>
    <row r="388">
      <c r="A388" s="5" t="n"/>
      <c r="B388" s="6" t="n"/>
      <c r="C388" s="6" t="n"/>
      <c r="D388" s="6" t="n"/>
      <c r="E388" s="6" t="n"/>
      <c r="F388" s="6" t="n"/>
      <c r="G388" s="7">
        <f>IF(F388="","",IFERROR(VLOOKUP(F388,Lists!$A$4:$E$9,4,FALSE),""))</f>
        <v/>
      </c>
      <c r="H388" s="7">
        <f>IF(F388="","",IFERROR(VLOOKUP(F388,Lists!$A$4:$E$9,5,FALSE),""))</f>
        <v/>
      </c>
      <c r="I388" s="8" t="n"/>
      <c r="J388" s="8" t="n"/>
      <c r="K388" s="6" t="n"/>
      <c r="L388" s="9">
        <f>IF(OR(I388="",J388=""),"",ROUND(MOD(J388-I388,1)*24,2))</f>
        <v/>
      </c>
      <c r="M388" s="9">
        <f>IF(F388="","",IFERROR(VLOOKUP(F388,Lists!$A$4:$E$9,3,FALSE),""))</f>
        <v/>
      </c>
      <c r="N388" s="9">
        <f>IF(OR(L388="",M388=""),"",FLOOR(MAX(0,L388-M388),0.5))</f>
        <v/>
      </c>
      <c r="O388" s="10">
        <f>IF(OR(I388="",G388=""),"",MAX(0,ROUND((MOD(I388-G388+0.5,1)-0.5)*1440,0)))</f>
        <v/>
      </c>
      <c r="P388" s="10">
        <f>IF(OR(J388="",H388=""),"",MAX(0,ROUND((MOD(H388-J388+0.5,1)-0.5)*1440,0)))</f>
        <v/>
      </c>
      <c r="Q388" s="6" t="n"/>
      <c r="R388" s="6" t="n"/>
    </row>
    <row r="389">
      <c r="A389" s="5" t="n"/>
      <c r="B389" s="6" t="n"/>
      <c r="C389" s="6" t="n"/>
      <c r="D389" s="6" t="n"/>
      <c r="E389" s="6" t="n"/>
      <c r="F389" s="6" t="n"/>
      <c r="G389" s="7">
        <f>IF(F389="","",IFERROR(VLOOKUP(F389,Lists!$A$4:$E$9,4,FALSE),""))</f>
        <v/>
      </c>
      <c r="H389" s="7">
        <f>IF(F389="","",IFERROR(VLOOKUP(F389,Lists!$A$4:$E$9,5,FALSE),""))</f>
        <v/>
      </c>
      <c r="I389" s="8" t="n"/>
      <c r="J389" s="8" t="n"/>
      <c r="K389" s="6" t="n"/>
      <c r="L389" s="9">
        <f>IF(OR(I389="",J389=""),"",ROUND(MOD(J389-I389,1)*24,2))</f>
        <v/>
      </c>
      <c r="M389" s="9">
        <f>IF(F389="","",IFERROR(VLOOKUP(F389,Lists!$A$4:$E$9,3,FALSE),""))</f>
        <v/>
      </c>
      <c r="N389" s="9">
        <f>IF(OR(L389="",M389=""),"",FLOOR(MAX(0,L389-M389),0.5))</f>
        <v/>
      </c>
      <c r="O389" s="10">
        <f>IF(OR(I389="",G389=""),"",MAX(0,ROUND((MOD(I389-G389+0.5,1)-0.5)*1440,0)))</f>
        <v/>
      </c>
      <c r="P389" s="10">
        <f>IF(OR(J389="",H389=""),"",MAX(0,ROUND((MOD(H389-J389+0.5,1)-0.5)*1440,0)))</f>
        <v/>
      </c>
      <c r="Q389" s="6" t="n"/>
      <c r="R389" s="6" t="n"/>
    </row>
    <row r="390">
      <c r="A390" s="5" t="n"/>
      <c r="B390" s="6" t="n"/>
      <c r="C390" s="6" t="n"/>
      <c r="D390" s="6" t="n"/>
      <c r="E390" s="6" t="n"/>
      <c r="F390" s="6" t="n"/>
      <c r="G390" s="7">
        <f>IF(F390="","",IFERROR(VLOOKUP(F390,Lists!$A$4:$E$9,4,FALSE),""))</f>
        <v/>
      </c>
      <c r="H390" s="7">
        <f>IF(F390="","",IFERROR(VLOOKUP(F390,Lists!$A$4:$E$9,5,FALSE),""))</f>
        <v/>
      </c>
      <c r="I390" s="8" t="n"/>
      <c r="J390" s="8" t="n"/>
      <c r="K390" s="6" t="n"/>
      <c r="L390" s="9">
        <f>IF(OR(I390="",J390=""),"",ROUND(MOD(J390-I390,1)*24,2))</f>
        <v/>
      </c>
      <c r="M390" s="9">
        <f>IF(F390="","",IFERROR(VLOOKUP(F390,Lists!$A$4:$E$9,3,FALSE),""))</f>
        <v/>
      </c>
      <c r="N390" s="9">
        <f>IF(OR(L390="",M390=""),"",FLOOR(MAX(0,L390-M390),0.5))</f>
        <v/>
      </c>
      <c r="O390" s="10">
        <f>IF(OR(I390="",G390=""),"",MAX(0,ROUND((MOD(I390-G390+0.5,1)-0.5)*1440,0)))</f>
        <v/>
      </c>
      <c r="P390" s="10">
        <f>IF(OR(J390="",H390=""),"",MAX(0,ROUND((MOD(H390-J390+0.5,1)-0.5)*1440,0)))</f>
        <v/>
      </c>
      <c r="Q390" s="6" t="n"/>
      <c r="R390" s="6" t="n"/>
    </row>
    <row r="391">
      <c r="A391" s="5" t="n"/>
      <c r="B391" s="6" t="n"/>
      <c r="C391" s="6" t="n"/>
      <c r="D391" s="6" t="n"/>
      <c r="E391" s="6" t="n"/>
      <c r="F391" s="6" t="n"/>
      <c r="G391" s="7">
        <f>IF(F391="","",IFERROR(VLOOKUP(F391,Lists!$A$4:$E$9,4,FALSE),""))</f>
        <v/>
      </c>
      <c r="H391" s="7">
        <f>IF(F391="","",IFERROR(VLOOKUP(F391,Lists!$A$4:$E$9,5,FALSE),""))</f>
        <v/>
      </c>
      <c r="I391" s="8" t="n"/>
      <c r="J391" s="8" t="n"/>
      <c r="K391" s="6" t="n"/>
      <c r="L391" s="9">
        <f>IF(OR(I391="",J391=""),"",ROUND(MOD(J391-I391,1)*24,2))</f>
        <v/>
      </c>
      <c r="M391" s="9">
        <f>IF(F391="","",IFERROR(VLOOKUP(F391,Lists!$A$4:$E$9,3,FALSE),""))</f>
        <v/>
      </c>
      <c r="N391" s="9">
        <f>IF(OR(L391="",M391=""),"",FLOOR(MAX(0,L391-M391),0.5))</f>
        <v/>
      </c>
      <c r="O391" s="10">
        <f>IF(OR(I391="",G391=""),"",MAX(0,ROUND((MOD(I391-G391+0.5,1)-0.5)*1440,0)))</f>
        <v/>
      </c>
      <c r="P391" s="10">
        <f>IF(OR(J391="",H391=""),"",MAX(0,ROUND((MOD(H391-J391+0.5,1)-0.5)*1440,0)))</f>
        <v/>
      </c>
      <c r="Q391" s="6" t="n"/>
      <c r="R391" s="6" t="n"/>
    </row>
    <row r="392">
      <c r="A392" s="5" t="n"/>
      <c r="B392" s="6" t="n"/>
      <c r="C392" s="6" t="n"/>
      <c r="D392" s="6" t="n"/>
      <c r="E392" s="6" t="n"/>
      <c r="F392" s="6" t="n"/>
      <c r="G392" s="7">
        <f>IF(F392="","",IFERROR(VLOOKUP(F392,Lists!$A$4:$E$9,4,FALSE),""))</f>
        <v/>
      </c>
      <c r="H392" s="7">
        <f>IF(F392="","",IFERROR(VLOOKUP(F392,Lists!$A$4:$E$9,5,FALSE),""))</f>
        <v/>
      </c>
      <c r="I392" s="8" t="n"/>
      <c r="J392" s="8" t="n"/>
      <c r="K392" s="6" t="n"/>
      <c r="L392" s="9">
        <f>IF(OR(I392="",J392=""),"",ROUND(MOD(J392-I392,1)*24,2))</f>
        <v/>
      </c>
      <c r="M392" s="9">
        <f>IF(F392="","",IFERROR(VLOOKUP(F392,Lists!$A$4:$E$9,3,FALSE),""))</f>
        <v/>
      </c>
      <c r="N392" s="9">
        <f>IF(OR(L392="",M392=""),"",FLOOR(MAX(0,L392-M392),0.5))</f>
        <v/>
      </c>
      <c r="O392" s="10">
        <f>IF(OR(I392="",G392=""),"",MAX(0,ROUND((MOD(I392-G392+0.5,1)-0.5)*1440,0)))</f>
        <v/>
      </c>
      <c r="P392" s="10">
        <f>IF(OR(J392="",H392=""),"",MAX(0,ROUND((MOD(H392-J392+0.5,1)-0.5)*1440,0)))</f>
        <v/>
      </c>
      <c r="Q392" s="6" t="n"/>
      <c r="R392" s="6" t="n"/>
    </row>
    <row r="393">
      <c r="A393" s="5" t="n"/>
      <c r="B393" s="6" t="n"/>
      <c r="C393" s="6" t="n"/>
      <c r="D393" s="6" t="n"/>
      <c r="E393" s="6" t="n"/>
      <c r="F393" s="6" t="n"/>
      <c r="G393" s="7">
        <f>IF(F393="","",IFERROR(VLOOKUP(F393,Lists!$A$4:$E$9,4,FALSE),""))</f>
        <v/>
      </c>
      <c r="H393" s="7">
        <f>IF(F393="","",IFERROR(VLOOKUP(F393,Lists!$A$4:$E$9,5,FALSE),""))</f>
        <v/>
      </c>
      <c r="I393" s="8" t="n"/>
      <c r="J393" s="8" t="n"/>
      <c r="K393" s="6" t="n"/>
      <c r="L393" s="9">
        <f>IF(OR(I393="",J393=""),"",ROUND(MOD(J393-I393,1)*24,2))</f>
        <v/>
      </c>
      <c r="M393" s="9">
        <f>IF(F393="","",IFERROR(VLOOKUP(F393,Lists!$A$4:$E$9,3,FALSE),""))</f>
        <v/>
      </c>
      <c r="N393" s="9">
        <f>IF(OR(L393="",M393=""),"",FLOOR(MAX(0,L393-M393),0.5))</f>
        <v/>
      </c>
      <c r="O393" s="10">
        <f>IF(OR(I393="",G393=""),"",MAX(0,ROUND((MOD(I393-G393+0.5,1)-0.5)*1440,0)))</f>
        <v/>
      </c>
      <c r="P393" s="10">
        <f>IF(OR(J393="",H393=""),"",MAX(0,ROUND((MOD(H393-J393+0.5,1)-0.5)*1440,0)))</f>
        <v/>
      </c>
      <c r="Q393" s="6" t="n"/>
      <c r="R393" s="6" t="n"/>
    </row>
    <row r="394">
      <c r="A394" s="5" t="n"/>
      <c r="B394" s="6" t="n"/>
      <c r="C394" s="6" t="n"/>
      <c r="D394" s="6" t="n"/>
      <c r="E394" s="6" t="n"/>
      <c r="F394" s="6" t="n"/>
      <c r="G394" s="7">
        <f>IF(F394="","",IFERROR(VLOOKUP(F394,Lists!$A$4:$E$9,4,FALSE),""))</f>
        <v/>
      </c>
      <c r="H394" s="7">
        <f>IF(F394="","",IFERROR(VLOOKUP(F394,Lists!$A$4:$E$9,5,FALSE),""))</f>
        <v/>
      </c>
      <c r="I394" s="8" t="n"/>
      <c r="J394" s="8" t="n"/>
      <c r="K394" s="6" t="n"/>
      <c r="L394" s="9">
        <f>IF(OR(I394="",J394=""),"",ROUND(MOD(J394-I394,1)*24,2))</f>
        <v/>
      </c>
      <c r="M394" s="9">
        <f>IF(F394="","",IFERROR(VLOOKUP(F394,Lists!$A$4:$E$9,3,FALSE),""))</f>
        <v/>
      </c>
      <c r="N394" s="9">
        <f>IF(OR(L394="",M394=""),"",FLOOR(MAX(0,L394-M394),0.5))</f>
        <v/>
      </c>
      <c r="O394" s="10">
        <f>IF(OR(I394="",G394=""),"",MAX(0,ROUND((MOD(I394-G394+0.5,1)-0.5)*1440,0)))</f>
        <v/>
      </c>
      <c r="P394" s="10">
        <f>IF(OR(J394="",H394=""),"",MAX(0,ROUND((MOD(H394-J394+0.5,1)-0.5)*1440,0)))</f>
        <v/>
      </c>
      <c r="Q394" s="6" t="n"/>
      <c r="R394" s="6" t="n"/>
    </row>
    <row r="395">
      <c r="A395" s="5" t="n"/>
      <c r="B395" s="6" t="n"/>
      <c r="C395" s="6" t="n"/>
      <c r="D395" s="6" t="n"/>
      <c r="E395" s="6" t="n"/>
      <c r="F395" s="6" t="n"/>
      <c r="G395" s="7">
        <f>IF(F395="","",IFERROR(VLOOKUP(F395,Lists!$A$4:$E$9,4,FALSE),""))</f>
        <v/>
      </c>
      <c r="H395" s="7">
        <f>IF(F395="","",IFERROR(VLOOKUP(F395,Lists!$A$4:$E$9,5,FALSE),""))</f>
        <v/>
      </c>
      <c r="I395" s="8" t="n"/>
      <c r="J395" s="8" t="n"/>
      <c r="K395" s="6" t="n"/>
      <c r="L395" s="9">
        <f>IF(OR(I395="",J395=""),"",ROUND(MOD(J395-I395,1)*24,2))</f>
        <v/>
      </c>
      <c r="M395" s="9">
        <f>IF(F395="","",IFERROR(VLOOKUP(F395,Lists!$A$4:$E$9,3,FALSE),""))</f>
        <v/>
      </c>
      <c r="N395" s="9">
        <f>IF(OR(L395="",M395=""),"",FLOOR(MAX(0,L395-M395),0.5))</f>
        <v/>
      </c>
      <c r="O395" s="10">
        <f>IF(OR(I395="",G395=""),"",MAX(0,ROUND((MOD(I395-G395+0.5,1)-0.5)*1440,0)))</f>
        <v/>
      </c>
      <c r="P395" s="10">
        <f>IF(OR(J395="",H395=""),"",MAX(0,ROUND((MOD(H395-J395+0.5,1)-0.5)*1440,0)))</f>
        <v/>
      </c>
      <c r="Q395" s="6" t="n"/>
      <c r="R395" s="6" t="n"/>
    </row>
    <row r="396">
      <c r="A396" s="5" t="n"/>
      <c r="B396" s="6" t="n"/>
      <c r="C396" s="6" t="n"/>
      <c r="D396" s="6" t="n"/>
      <c r="E396" s="6" t="n"/>
      <c r="F396" s="6" t="n"/>
      <c r="G396" s="7">
        <f>IF(F396="","",IFERROR(VLOOKUP(F396,Lists!$A$4:$E$9,4,FALSE),""))</f>
        <v/>
      </c>
      <c r="H396" s="7">
        <f>IF(F396="","",IFERROR(VLOOKUP(F396,Lists!$A$4:$E$9,5,FALSE),""))</f>
        <v/>
      </c>
      <c r="I396" s="8" t="n"/>
      <c r="J396" s="8" t="n"/>
      <c r="K396" s="6" t="n"/>
      <c r="L396" s="9">
        <f>IF(OR(I396="",J396=""),"",ROUND(MOD(J396-I396,1)*24,2))</f>
        <v/>
      </c>
      <c r="M396" s="9">
        <f>IF(F396="","",IFERROR(VLOOKUP(F396,Lists!$A$4:$E$9,3,FALSE),""))</f>
        <v/>
      </c>
      <c r="N396" s="9">
        <f>IF(OR(L396="",M396=""),"",FLOOR(MAX(0,L396-M396),0.5))</f>
        <v/>
      </c>
      <c r="O396" s="10">
        <f>IF(OR(I396="",G396=""),"",MAX(0,ROUND((MOD(I396-G396+0.5,1)-0.5)*1440,0)))</f>
        <v/>
      </c>
      <c r="P396" s="10">
        <f>IF(OR(J396="",H396=""),"",MAX(0,ROUND((MOD(H396-J396+0.5,1)-0.5)*1440,0)))</f>
        <v/>
      </c>
      <c r="Q396" s="6" t="n"/>
      <c r="R396" s="6" t="n"/>
    </row>
    <row r="397">
      <c r="A397" s="5" t="n"/>
      <c r="B397" s="6" t="n"/>
      <c r="C397" s="6" t="n"/>
      <c r="D397" s="6" t="n"/>
      <c r="E397" s="6" t="n"/>
      <c r="F397" s="6" t="n"/>
      <c r="G397" s="7">
        <f>IF(F397="","",IFERROR(VLOOKUP(F397,Lists!$A$4:$E$9,4,FALSE),""))</f>
        <v/>
      </c>
      <c r="H397" s="7">
        <f>IF(F397="","",IFERROR(VLOOKUP(F397,Lists!$A$4:$E$9,5,FALSE),""))</f>
        <v/>
      </c>
      <c r="I397" s="8" t="n"/>
      <c r="J397" s="8" t="n"/>
      <c r="K397" s="6" t="n"/>
      <c r="L397" s="9">
        <f>IF(OR(I397="",J397=""),"",ROUND(MOD(J397-I397,1)*24,2))</f>
        <v/>
      </c>
      <c r="M397" s="9">
        <f>IF(F397="","",IFERROR(VLOOKUP(F397,Lists!$A$4:$E$9,3,FALSE),""))</f>
        <v/>
      </c>
      <c r="N397" s="9">
        <f>IF(OR(L397="",M397=""),"",FLOOR(MAX(0,L397-M397),0.5))</f>
        <v/>
      </c>
      <c r="O397" s="10">
        <f>IF(OR(I397="",G397=""),"",MAX(0,ROUND((MOD(I397-G397+0.5,1)-0.5)*1440,0)))</f>
        <v/>
      </c>
      <c r="P397" s="10">
        <f>IF(OR(J397="",H397=""),"",MAX(0,ROUND((MOD(H397-J397+0.5,1)-0.5)*1440,0)))</f>
        <v/>
      </c>
      <c r="Q397" s="6" t="n"/>
      <c r="R397" s="6" t="n"/>
    </row>
    <row r="398">
      <c r="A398" s="5" t="n"/>
      <c r="B398" s="6" t="n"/>
      <c r="C398" s="6" t="n"/>
      <c r="D398" s="6" t="n"/>
      <c r="E398" s="6" t="n"/>
      <c r="F398" s="6" t="n"/>
      <c r="G398" s="7">
        <f>IF(F398="","",IFERROR(VLOOKUP(F398,Lists!$A$4:$E$9,4,FALSE),""))</f>
        <v/>
      </c>
      <c r="H398" s="7">
        <f>IF(F398="","",IFERROR(VLOOKUP(F398,Lists!$A$4:$E$9,5,FALSE),""))</f>
        <v/>
      </c>
      <c r="I398" s="8" t="n"/>
      <c r="J398" s="8" t="n"/>
      <c r="K398" s="6" t="n"/>
      <c r="L398" s="9">
        <f>IF(OR(I398="",J398=""),"",ROUND(MOD(J398-I398,1)*24,2))</f>
        <v/>
      </c>
      <c r="M398" s="9">
        <f>IF(F398="","",IFERROR(VLOOKUP(F398,Lists!$A$4:$E$9,3,FALSE),""))</f>
        <v/>
      </c>
      <c r="N398" s="9">
        <f>IF(OR(L398="",M398=""),"",FLOOR(MAX(0,L398-M398),0.5))</f>
        <v/>
      </c>
      <c r="O398" s="10">
        <f>IF(OR(I398="",G398=""),"",MAX(0,ROUND((MOD(I398-G398+0.5,1)-0.5)*1440,0)))</f>
        <v/>
      </c>
      <c r="P398" s="10">
        <f>IF(OR(J398="",H398=""),"",MAX(0,ROUND((MOD(H398-J398+0.5,1)-0.5)*1440,0)))</f>
        <v/>
      </c>
      <c r="Q398" s="6" t="n"/>
      <c r="R398" s="6" t="n"/>
    </row>
    <row r="399">
      <c r="A399" s="5" t="n"/>
      <c r="B399" s="6" t="n"/>
      <c r="C399" s="6" t="n"/>
      <c r="D399" s="6" t="n"/>
      <c r="E399" s="6" t="n"/>
      <c r="F399" s="6" t="n"/>
      <c r="G399" s="7">
        <f>IF(F399="","",IFERROR(VLOOKUP(F399,Lists!$A$4:$E$9,4,FALSE),""))</f>
        <v/>
      </c>
      <c r="H399" s="7">
        <f>IF(F399="","",IFERROR(VLOOKUP(F399,Lists!$A$4:$E$9,5,FALSE),""))</f>
        <v/>
      </c>
      <c r="I399" s="8" t="n"/>
      <c r="J399" s="8" t="n"/>
      <c r="K399" s="6" t="n"/>
      <c r="L399" s="9">
        <f>IF(OR(I399="",J399=""),"",ROUND(MOD(J399-I399,1)*24,2))</f>
        <v/>
      </c>
      <c r="M399" s="9">
        <f>IF(F399="","",IFERROR(VLOOKUP(F399,Lists!$A$4:$E$9,3,FALSE),""))</f>
        <v/>
      </c>
      <c r="N399" s="9">
        <f>IF(OR(L399="",M399=""),"",FLOOR(MAX(0,L399-M399),0.5))</f>
        <v/>
      </c>
      <c r="O399" s="10">
        <f>IF(OR(I399="",G399=""),"",MAX(0,ROUND((MOD(I399-G399+0.5,1)-0.5)*1440,0)))</f>
        <v/>
      </c>
      <c r="P399" s="10">
        <f>IF(OR(J399="",H399=""),"",MAX(0,ROUND((MOD(H399-J399+0.5,1)-0.5)*1440,0)))</f>
        <v/>
      </c>
      <c r="Q399" s="6" t="n"/>
      <c r="R399" s="6" t="n"/>
    </row>
    <row r="400">
      <c r="A400" s="5" t="n"/>
      <c r="B400" s="6" t="n"/>
      <c r="C400" s="6" t="n"/>
      <c r="D400" s="6" t="n"/>
      <c r="E400" s="6" t="n"/>
      <c r="F400" s="6" t="n"/>
      <c r="G400" s="7">
        <f>IF(F400="","",IFERROR(VLOOKUP(F400,Lists!$A$4:$E$9,4,FALSE),""))</f>
        <v/>
      </c>
      <c r="H400" s="7">
        <f>IF(F400="","",IFERROR(VLOOKUP(F400,Lists!$A$4:$E$9,5,FALSE),""))</f>
        <v/>
      </c>
      <c r="I400" s="8" t="n"/>
      <c r="J400" s="8" t="n"/>
      <c r="K400" s="6" t="n"/>
      <c r="L400" s="9">
        <f>IF(OR(I400="",J400=""),"",ROUND(MOD(J400-I400,1)*24,2))</f>
        <v/>
      </c>
      <c r="M400" s="9">
        <f>IF(F400="","",IFERROR(VLOOKUP(F400,Lists!$A$4:$E$9,3,FALSE),""))</f>
        <v/>
      </c>
      <c r="N400" s="9">
        <f>IF(OR(L400="",M400=""),"",FLOOR(MAX(0,L400-M400),0.5))</f>
        <v/>
      </c>
      <c r="O400" s="10">
        <f>IF(OR(I400="",G400=""),"",MAX(0,ROUND((MOD(I400-G400+0.5,1)-0.5)*1440,0)))</f>
        <v/>
      </c>
      <c r="P400" s="10">
        <f>IF(OR(J400="",H400=""),"",MAX(0,ROUND((MOD(H400-J400+0.5,1)-0.5)*1440,0)))</f>
        <v/>
      </c>
      <c r="Q400" s="6" t="n"/>
      <c r="R400" s="6" t="n"/>
    </row>
    <row r="401">
      <c r="A401" s="5" t="n"/>
      <c r="B401" s="6" t="n"/>
      <c r="C401" s="6" t="n"/>
      <c r="D401" s="6" t="n"/>
      <c r="E401" s="6" t="n"/>
      <c r="F401" s="6" t="n"/>
      <c r="G401" s="7">
        <f>IF(F401="","",IFERROR(VLOOKUP(F401,Lists!$A$4:$E$9,4,FALSE),""))</f>
        <v/>
      </c>
      <c r="H401" s="7">
        <f>IF(F401="","",IFERROR(VLOOKUP(F401,Lists!$A$4:$E$9,5,FALSE),""))</f>
        <v/>
      </c>
      <c r="I401" s="8" t="n"/>
      <c r="J401" s="8" t="n"/>
      <c r="K401" s="6" t="n"/>
      <c r="L401" s="9">
        <f>IF(OR(I401="",J401=""),"",ROUND(MOD(J401-I401,1)*24,2))</f>
        <v/>
      </c>
      <c r="M401" s="9">
        <f>IF(F401="","",IFERROR(VLOOKUP(F401,Lists!$A$4:$E$9,3,FALSE),""))</f>
        <v/>
      </c>
      <c r="N401" s="9">
        <f>IF(OR(L401="",M401=""),"",FLOOR(MAX(0,L401-M401),0.5))</f>
        <v/>
      </c>
      <c r="O401" s="10">
        <f>IF(OR(I401="",G401=""),"",MAX(0,ROUND((MOD(I401-G401+0.5,1)-0.5)*1440,0)))</f>
        <v/>
      </c>
      <c r="P401" s="10">
        <f>IF(OR(J401="",H401=""),"",MAX(0,ROUND((MOD(H401-J401+0.5,1)-0.5)*1440,0)))</f>
        <v/>
      </c>
      <c r="Q401" s="6" t="n"/>
      <c r="R401" s="6" t="n"/>
    </row>
    <row r="402">
      <c r="A402" s="5" t="n"/>
      <c r="B402" s="6" t="n"/>
      <c r="C402" s="6" t="n"/>
      <c r="D402" s="6" t="n"/>
      <c r="E402" s="6" t="n"/>
      <c r="F402" s="6" t="n"/>
      <c r="G402" s="7">
        <f>IF(F402="","",IFERROR(VLOOKUP(F402,Lists!$A$4:$E$9,4,FALSE),""))</f>
        <v/>
      </c>
      <c r="H402" s="7">
        <f>IF(F402="","",IFERROR(VLOOKUP(F402,Lists!$A$4:$E$9,5,FALSE),""))</f>
        <v/>
      </c>
      <c r="I402" s="8" t="n"/>
      <c r="J402" s="8" t="n"/>
      <c r="K402" s="6" t="n"/>
      <c r="L402" s="9">
        <f>IF(OR(I402="",J402=""),"",ROUND(MOD(J402-I402,1)*24,2))</f>
        <v/>
      </c>
      <c r="M402" s="9">
        <f>IF(F402="","",IFERROR(VLOOKUP(F402,Lists!$A$4:$E$9,3,FALSE),""))</f>
        <v/>
      </c>
      <c r="N402" s="9">
        <f>IF(OR(L402="",M402=""),"",FLOOR(MAX(0,L402-M402),0.5))</f>
        <v/>
      </c>
      <c r="O402" s="10">
        <f>IF(OR(I402="",G402=""),"",MAX(0,ROUND((MOD(I402-G402+0.5,1)-0.5)*1440,0)))</f>
        <v/>
      </c>
      <c r="P402" s="10">
        <f>IF(OR(J402="",H402=""),"",MAX(0,ROUND((MOD(H402-J402+0.5,1)-0.5)*1440,0)))</f>
        <v/>
      </c>
      <c r="Q402" s="6" t="n"/>
      <c r="R402" s="6" t="n"/>
    </row>
    <row r="403">
      <c r="A403" s="5" t="n"/>
      <c r="B403" s="6" t="n"/>
      <c r="C403" s="6" t="n"/>
      <c r="D403" s="6" t="n"/>
      <c r="E403" s="6" t="n"/>
      <c r="F403" s="6" t="n"/>
      <c r="G403" s="7">
        <f>IF(F403="","",IFERROR(VLOOKUP(F403,Lists!$A$4:$E$9,4,FALSE),""))</f>
        <v/>
      </c>
      <c r="H403" s="7">
        <f>IF(F403="","",IFERROR(VLOOKUP(F403,Lists!$A$4:$E$9,5,FALSE),""))</f>
        <v/>
      </c>
      <c r="I403" s="8" t="n"/>
      <c r="J403" s="8" t="n"/>
      <c r="K403" s="6" t="n"/>
      <c r="L403" s="9">
        <f>IF(OR(I403="",J403=""),"",ROUND(MOD(J403-I403,1)*24,2))</f>
        <v/>
      </c>
      <c r="M403" s="9">
        <f>IF(F403="","",IFERROR(VLOOKUP(F403,Lists!$A$4:$E$9,3,FALSE),""))</f>
        <v/>
      </c>
      <c r="N403" s="9">
        <f>IF(OR(L403="",M403=""),"",FLOOR(MAX(0,L403-M403),0.5))</f>
        <v/>
      </c>
      <c r="O403" s="10">
        <f>IF(OR(I403="",G403=""),"",MAX(0,ROUND((MOD(I403-G403+0.5,1)-0.5)*1440,0)))</f>
        <v/>
      </c>
      <c r="P403" s="10">
        <f>IF(OR(J403="",H403=""),"",MAX(0,ROUND((MOD(H403-J403+0.5,1)-0.5)*1440,0)))</f>
        <v/>
      </c>
      <c r="Q403" s="6" t="n"/>
      <c r="R403" s="6" t="n"/>
    </row>
    <row r="404">
      <c r="A404" s="5" t="n"/>
      <c r="B404" s="6" t="n"/>
      <c r="C404" s="6" t="n"/>
      <c r="D404" s="6" t="n"/>
      <c r="E404" s="6" t="n"/>
      <c r="F404" s="6" t="n"/>
      <c r="G404" s="7">
        <f>IF(F404="","",IFERROR(VLOOKUP(F404,Lists!$A$4:$E$9,4,FALSE),""))</f>
        <v/>
      </c>
      <c r="H404" s="7">
        <f>IF(F404="","",IFERROR(VLOOKUP(F404,Lists!$A$4:$E$9,5,FALSE),""))</f>
        <v/>
      </c>
      <c r="I404" s="8" t="n"/>
      <c r="J404" s="8" t="n"/>
      <c r="K404" s="6" t="n"/>
      <c r="L404" s="9">
        <f>IF(OR(I404="",J404=""),"",ROUND(MOD(J404-I404,1)*24,2))</f>
        <v/>
      </c>
      <c r="M404" s="9">
        <f>IF(F404="","",IFERROR(VLOOKUP(F404,Lists!$A$4:$E$9,3,FALSE),""))</f>
        <v/>
      </c>
      <c r="N404" s="9">
        <f>IF(OR(L404="",M404=""),"",FLOOR(MAX(0,L404-M404),0.5))</f>
        <v/>
      </c>
      <c r="O404" s="10">
        <f>IF(OR(I404="",G404=""),"",MAX(0,ROUND((MOD(I404-G404+0.5,1)-0.5)*1440,0)))</f>
        <v/>
      </c>
      <c r="P404" s="10">
        <f>IF(OR(J404="",H404=""),"",MAX(0,ROUND((MOD(H404-J404+0.5,1)-0.5)*1440,0)))</f>
        <v/>
      </c>
      <c r="Q404" s="6" t="n"/>
      <c r="R404" s="6" t="n"/>
    </row>
    <row r="405">
      <c r="A405" s="5" t="n"/>
      <c r="B405" s="6" t="n"/>
      <c r="C405" s="6" t="n"/>
      <c r="D405" s="6" t="n"/>
      <c r="E405" s="6" t="n"/>
      <c r="F405" s="6" t="n"/>
      <c r="G405" s="7">
        <f>IF(F405="","",IFERROR(VLOOKUP(F405,Lists!$A$4:$E$9,4,FALSE),""))</f>
        <v/>
      </c>
      <c r="H405" s="7">
        <f>IF(F405="","",IFERROR(VLOOKUP(F405,Lists!$A$4:$E$9,5,FALSE),""))</f>
        <v/>
      </c>
      <c r="I405" s="8" t="n"/>
      <c r="J405" s="8" t="n"/>
      <c r="K405" s="6" t="n"/>
      <c r="L405" s="9">
        <f>IF(OR(I405="",J405=""),"",ROUND(MOD(J405-I405,1)*24,2))</f>
        <v/>
      </c>
      <c r="M405" s="9">
        <f>IF(F405="","",IFERROR(VLOOKUP(F405,Lists!$A$4:$E$9,3,FALSE),""))</f>
        <v/>
      </c>
      <c r="N405" s="9">
        <f>IF(OR(L405="",M405=""),"",FLOOR(MAX(0,L405-M405),0.5))</f>
        <v/>
      </c>
      <c r="O405" s="10">
        <f>IF(OR(I405="",G405=""),"",MAX(0,ROUND((MOD(I405-G405+0.5,1)-0.5)*1440,0)))</f>
        <v/>
      </c>
      <c r="P405" s="10">
        <f>IF(OR(J405="",H405=""),"",MAX(0,ROUND((MOD(H405-J405+0.5,1)-0.5)*1440,0)))</f>
        <v/>
      </c>
      <c r="Q405" s="6" t="n"/>
      <c r="R405" s="6" t="n"/>
    </row>
    <row r="406">
      <c r="A406" s="5" t="n"/>
      <c r="B406" s="6" t="n"/>
      <c r="C406" s="6" t="n"/>
      <c r="D406" s="6" t="n"/>
      <c r="E406" s="6" t="n"/>
      <c r="F406" s="6" t="n"/>
      <c r="G406" s="7">
        <f>IF(F406="","",IFERROR(VLOOKUP(F406,Lists!$A$4:$E$9,4,FALSE),""))</f>
        <v/>
      </c>
      <c r="H406" s="7">
        <f>IF(F406="","",IFERROR(VLOOKUP(F406,Lists!$A$4:$E$9,5,FALSE),""))</f>
        <v/>
      </c>
      <c r="I406" s="8" t="n"/>
      <c r="J406" s="8" t="n"/>
      <c r="K406" s="6" t="n"/>
      <c r="L406" s="9">
        <f>IF(OR(I406="",J406=""),"",ROUND(MOD(J406-I406,1)*24,2))</f>
        <v/>
      </c>
      <c r="M406" s="9">
        <f>IF(F406="","",IFERROR(VLOOKUP(F406,Lists!$A$4:$E$9,3,FALSE),""))</f>
        <v/>
      </c>
      <c r="N406" s="9">
        <f>IF(OR(L406="",M406=""),"",FLOOR(MAX(0,L406-M406),0.5))</f>
        <v/>
      </c>
      <c r="O406" s="10">
        <f>IF(OR(I406="",G406=""),"",MAX(0,ROUND((MOD(I406-G406+0.5,1)-0.5)*1440,0)))</f>
        <v/>
      </c>
      <c r="P406" s="10">
        <f>IF(OR(J406="",H406=""),"",MAX(0,ROUND((MOD(H406-J406+0.5,1)-0.5)*1440,0)))</f>
        <v/>
      </c>
      <c r="Q406" s="6" t="n"/>
      <c r="R406" s="6" t="n"/>
    </row>
    <row r="407">
      <c r="A407" s="5" t="n"/>
      <c r="B407" s="6" t="n"/>
      <c r="C407" s="6" t="n"/>
      <c r="D407" s="6" t="n"/>
      <c r="E407" s="6" t="n"/>
      <c r="F407" s="6" t="n"/>
      <c r="G407" s="7">
        <f>IF(F407="","",IFERROR(VLOOKUP(F407,Lists!$A$4:$E$9,4,FALSE),""))</f>
        <v/>
      </c>
      <c r="H407" s="7">
        <f>IF(F407="","",IFERROR(VLOOKUP(F407,Lists!$A$4:$E$9,5,FALSE),""))</f>
        <v/>
      </c>
      <c r="I407" s="8" t="n"/>
      <c r="J407" s="8" t="n"/>
      <c r="K407" s="6" t="n"/>
      <c r="L407" s="9">
        <f>IF(OR(I407="",J407=""),"",ROUND(MOD(J407-I407,1)*24,2))</f>
        <v/>
      </c>
      <c r="M407" s="9">
        <f>IF(F407="","",IFERROR(VLOOKUP(F407,Lists!$A$4:$E$9,3,FALSE),""))</f>
        <v/>
      </c>
      <c r="N407" s="9">
        <f>IF(OR(L407="",M407=""),"",FLOOR(MAX(0,L407-M407),0.5))</f>
        <v/>
      </c>
      <c r="O407" s="10">
        <f>IF(OR(I407="",G407=""),"",MAX(0,ROUND((MOD(I407-G407+0.5,1)-0.5)*1440,0)))</f>
        <v/>
      </c>
      <c r="P407" s="10">
        <f>IF(OR(J407="",H407=""),"",MAX(0,ROUND((MOD(H407-J407+0.5,1)-0.5)*1440,0)))</f>
        <v/>
      </c>
      <c r="Q407" s="6" t="n"/>
      <c r="R407" s="6" t="n"/>
    </row>
    <row r="408">
      <c r="A408" s="5" t="n"/>
      <c r="B408" s="6" t="n"/>
      <c r="C408" s="6" t="n"/>
      <c r="D408" s="6" t="n"/>
      <c r="E408" s="6" t="n"/>
      <c r="F408" s="6" t="n"/>
      <c r="G408" s="7">
        <f>IF(F408="","",IFERROR(VLOOKUP(F408,Lists!$A$4:$E$9,4,FALSE),""))</f>
        <v/>
      </c>
      <c r="H408" s="7">
        <f>IF(F408="","",IFERROR(VLOOKUP(F408,Lists!$A$4:$E$9,5,FALSE),""))</f>
        <v/>
      </c>
      <c r="I408" s="8" t="n"/>
      <c r="J408" s="8" t="n"/>
      <c r="K408" s="6" t="n"/>
      <c r="L408" s="9">
        <f>IF(OR(I408="",J408=""),"",ROUND(MOD(J408-I408,1)*24,2))</f>
        <v/>
      </c>
      <c r="M408" s="9">
        <f>IF(F408="","",IFERROR(VLOOKUP(F408,Lists!$A$4:$E$9,3,FALSE),""))</f>
        <v/>
      </c>
      <c r="N408" s="9">
        <f>IF(OR(L408="",M408=""),"",FLOOR(MAX(0,L408-M408),0.5))</f>
        <v/>
      </c>
      <c r="O408" s="10">
        <f>IF(OR(I408="",G408=""),"",MAX(0,ROUND((MOD(I408-G408+0.5,1)-0.5)*1440,0)))</f>
        <v/>
      </c>
      <c r="P408" s="10">
        <f>IF(OR(J408="",H408=""),"",MAX(0,ROUND((MOD(H408-J408+0.5,1)-0.5)*1440,0)))</f>
        <v/>
      </c>
      <c r="Q408" s="6" t="n"/>
      <c r="R408" s="6" t="n"/>
    </row>
    <row r="409">
      <c r="A409" s="5" t="n"/>
      <c r="B409" s="6" t="n"/>
      <c r="C409" s="6" t="n"/>
      <c r="D409" s="6" t="n"/>
      <c r="E409" s="6" t="n"/>
      <c r="F409" s="6" t="n"/>
      <c r="G409" s="7">
        <f>IF(F409="","",IFERROR(VLOOKUP(F409,Lists!$A$4:$E$9,4,FALSE),""))</f>
        <v/>
      </c>
      <c r="H409" s="7">
        <f>IF(F409="","",IFERROR(VLOOKUP(F409,Lists!$A$4:$E$9,5,FALSE),""))</f>
        <v/>
      </c>
      <c r="I409" s="8" t="n"/>
      <c r="J409" s="8" t="n"/>
      <c r="K409" s="6" t="n"/>
      <c r="L409" s="9">
        <f>IF(OR(I409="",J409=""),"",ROUND(MOD(J409-I409,1)*24,2))</f>
        <v/>
      </c>
      <c r="M409" s="9">
        <f>IF(F409="","",IFERROR(VLOOKUP(F409,Lists!$A$4:$E$9,3,FALSE),""))</f>
        <v/>
      </c>
      <c r="N409" s="9">
        <f>IF(OR(L409="",M409=""),"",FLOOR(MAX(0,L409-M409),0.5))</f>
        <v/>
      </c>
      <c r="O409" s="10">
        <f>IF(OR(I409="",G409=""),"",MAX(0,ROUND((MOD(I409-G409+0.5,1)-0.5)*1440,0)))</f>
        <v/>
      </c>
      <c r="P409" s="10">
        <f>IF(OR(J409="",H409=""),"",MAX(0,ROUND((MOD(H409-J409+0.5,1)-0.5)*1440,0)))</f>
        <v/>
      </c>
      <c r="Q409" s="6" t="n"/>
      <c r="R409" s="6" t="n"/>
    </row>
    <row r="410">
      <c r="A410" s="5" t="n"/>
      <c r="B410" s="6" t="n"/>
      <c r="C410" s="6" t="n"/>
      <c r="D410" s="6" t="n"/>
      <c r="E410" s="6" t="n"/>
      <c r="F410" s="6" t="n"/>
      <c r="G410" s="7">
        <f>IF(F410="","",IFERROR(VLOOKUP(F410,Lists!$A$4:$E$9,4,FALSE),""))</f>
        <v/>
      </c>
      <c r="H410" s="7">
        <f>IF(F410="","",IFERROR(VLOOKUP(F410,Lists!$A$4:$E$9,5,FALSE),""))</f>
        <v/>
      </c>
      <c r="I410" s="8" t="n"/>
      <c r="J410" s="8" t="n"/>
      <c r="K410" s="6" t="n"/>
      <c r="L410" s="9">
        <f>IF(OR(I410="",J410=""),"",ROUND(MOD(J410-I410,1)*24,2))</f>
        <v/>
      </c>
      <c r="M410" s="9">
        <f>IF(F410="","",IFERROR(VLOOKUP(F410,Lists!$A$4:$E$9,3,FALSE),""))</f>
        <v/>
      </c>
      <c r="N410" s="9">
        <f>IF(OR(L410="",M410=""),"",FLOOR(MAX(0,L410-M410),0.5))</f>
        <v/>
      </c>
      <c r="O410" s="10">
        <f>IF(OR(I410="",G410=""),"",MAX(0,ROUND((MOD(I410-G410+0.5,1)-0.5)*1440,0)))</f>
        <v/>
      </c>
      <c r="P410" s="10">
        <f>IF(OR(J410="",H410=""),"",MAX(0,ROUND((MOD(H410-J410+0.5,1)-0.5)*1440,0)))</f>
        <v/>
      </c>
      <c r="Q410" s="6" t="n"/>
      <c r="R410" s="6" t="n"/>
    </row>
    <row r="411">
      <c r="A411" s="5" t="n"/>
      <c r="B411" s="6" t="n"/>
      <c r="C411" s="6" t="n"/>
      <c r="D411" s="6" t="n"/>
      <c r="E411" s="6" t="n"/>
      <c r="F411" s="6" t="n"/>
      <c r="G411" s="7">
        <f>IF(F411="","",IFERROR(VLOOKUP(F411,Lists!$A$4:$E$9,4,FALSE),""))</f>
        <v/>
      </c>
      <c r="H411" s="7">
        <f>IF(F411="","",IFERROR(VLOOKUP(F411,Lists!$A$4:$E$9,5,FALSE),""))</f>
        <v/>
      </c>
      <c r="I411" s="8" t="n"/>
      <c r="J411" s="8" t="n"/>
      <c r="K411" s="6" t="n"/>
      <c r="L411" s="9">
        <f>IF(OR(I411="",J411=""),"",ROUND(MOD(J411-I411,1)*24,2))</f>
        <v/>
      </c>
      <c r="M411" s="9">
        <f>IF(F411="","",IFERROR(VLOOKUP(F411,Lists!$A$4:$E$9,3,FALSE),""))</f>
        <v/>
      </c>
      <c r="N411" s="9">
        <f>IF(OR(L411="",M411=""),"",FLOOR(MAX(0,L411-M411),0.5))</f>
        <v/>
      </c>
      <c r="O411" s="10">
        <f>IF(OR(I411="",G411=""),"",MAX(0,ROUND((MOD(I411-G411+0.5,1)-0.5)*1440,0)))</f>
        <v/>
      </c>
      <c r="P411" s="10">
        <f>IF(OR(J411="",H411=""),"",MAX(0,ROUND((MOD(H411-J411+0.5,1)-0.5)*1440,0)))</f>
        <v/>
      </c>
      <c r="Q411" s="6" t="n"/>
      <c r="R411" s="6" t="n"/>
    </row>
    <row r="412">
      <c r="A412" s="5" t="n"/>
      <c r="B412" s="6" t="n"/>
      <c r="C412" s="6" t="n"/>
      <c r="D412" s="6" t="n"/>
      <c r="E412" s="6" t="n"/>
      <c r="F412" s="6" t="n"/>
      <c r="G412" s="7">
        <f>IF(F412="","",IFERROR(VLOOKUP(F412,Lists!$A$4:$E$9,4,FALSE),""))</f>
        <v/>
      </c>
      <c r="H412" s="7">
        <f>IF(F412="","",IFERROR(VLOOKUP(F412,Lists!$A$4:$E$9,5,FALSE),""))</f>
        <v/>
      </c>
      <c r="I412" s="8" t="n"/>
      <c r="J412" s="8" t="n"/>
      <c r="K412" s="6" t="n"/>
      <c r="L412" s="9">
        <f>IF(OR(I412="",J412=""),"",ROUND(MOD(J412-I412,1)*24,2))</f>
        <v/>
      </c>
      <c r="M412" s="9">
        <f>IF(F412="","",IFERROR(VLOOKUP(F412,Lists!$A$4:$E$9,3,FALSE),""))</f>
        <v/>
      </c>
      <c r="N412" s="9">
        <f>IF(OR(L412="",M412=""),"",FLOOR(MAX(0,L412-M412),0.5))</f>
        <v/>
      </c>
      <c r="O412" s="10">
        <f>IF(OR(I412="",G412=""),"",MAX(0,ROUND((MOD(I412-G412+0.5,1)-0.5)*1440,0)))</f>
        <v/>
      </c>
      <c r="P412" s="10">
        <f>IF(OR(J412="",H412=""),"",MAX(0,ROUND((MOD(H412-J412+0.5,1)-0.5)*1440,0)))</f>
        <v/>
      </c>
      <c r="Q412" s="6" t="n"/>
      <c r="R412" s="6" t="n"/>
    </row>
    <row r="413">
      <c r="A413" s="5" t="n"/>
      <c r="B413" s="6" t="n"/>
      <c r="C413" s="6" t="n"/>
      <c r="D413" s="6" t="n"/>
      <c r="E413" s="6" t="n"/>
      <c r="F413" s="6" t="n"/>
      <c r="G413" s="7">
        <f>IF(F413="","",IFERROR(VLOOKUP(F413,Lists!$A$4:$E$9,4,FALSE),""))</f>
        <v/>
      </c>
      <c r="H413" s="7">
        <f>IF(F413="","",IFERROR(VLOOKUP(F413,Lists!$A$4:$E$9,5,FALSE),""))</f>
        <v/>
      </c>
      <c r="I413" s="8" t="n"/>
      <c r="J413" s="8" t="n"/>
      <c r="K413" s="6" t="n"/>
      <c r="L413" s="9">
        <f>IF(OR(I413="",J413=""),"",ROUND(MOD(J413-I413,1)*24,2))</f>
        <v/>
      </c>
      <c r="M413" s="9">
        <f>IF(F413="","",IFERROR(VLOOKUP(F413,Lists!$A$4:$E$9,3,FALSE),""))</f>
        <v/>
      </c>
      <c r="N413" s="9">
        <f>IF(OR(L413="",M413=""),"",FLOOR(MAX(0,L413-M413),0.5))</f>
        <v/>
      </c>
      <c r="O413" s="10">
        <f>IF(OR(I413="",G413=""),"",MAX(0,ROUND((MOD(I413-G413+0.5,1)-0.5)*1440,0)))</f>
        <v/>
      </c>
      <c r="P413" s="10">
        <f>IF(OR(J413="",H413=""),"",MAX(0,ROUND((MOD(H413-J413+0.5,1)-0.5)*1440,0)))</f>
        <v/>
      </c>
      <c r="Q413" s="6" t="n"/>
      <c r="R413" s="6" t="n"/>
    </row>
    <row r="414">
      <c r="A414" s="5" t="n"/>
      <c r="B414" s="6" t="n"/>
      <c r="C414" s="6" t="n"/>
      <c r="D414" s="6" t="n"/>
      <c r="E414" s="6" t="n"/>
      <c r="F414" s="6" t="n"/>
      <c r="G414" s="7">
        <f>IF(F414="","",IFERROR(VLOOKUP(F414,Lists!$A$4:$E$9,4,FALSE),""))</f>
        <v/>
      </c>
      <c r="H414" s="7">
        <f>IF(F414="","",IFERROR(VLOOKUP(F414,Lists!$A$4:$E$9,5,FALSE),""))</f>
        <v/>
      </c>
      <c r="I414" s="8" t="n"/>
      <c r="J414" s="8" t="n"/>
      <c r="K414" s="6" t="n"/>
      <c r="L414" s="9">
        <f>IF(OR(I414="",J414=""),"",ROUND(MOD(J414-I414,1)*24,2))</f>
        <v/>
      </c>
      <c r="M414" s="9">
        <f>IF(F414="","",IFERROR(VLOOKUP(F414,Lists!$A$4:$E$9,3,FALSE),""))</f>
        <v/>
      </c>
      <c r="N414" s="9">
        <f>IF(OR(L414="",M414=""),"",FLOOR(MAX(0,L414-M414),0.5))</f>
        <v/>
      </c>
      <c r="O414" s="10">
        <f>IF(OR(I414="",G414=""),"",MAX(0,ROUND((MOD(I414-G414+0.5,1)-0.5)*1440,0)))</f>
        <v/>
      </c>
      <c r="P414" s="10">
        <f>IF(OR(J414="",H414=""),"",MAX(0,ROUND((MOD(H414-J414+0.5,1)-0.5)*1440,0)))</f>
        <v/>
      </c>
      <c r="Q414" s="6" t="n"/>
      <c r="R414" s="6" t="n"/>
    </row>
    <row r="415">
      <c r="A415" s="5" t="n"/>
      <c r="B415" s="6" t="n"/>
      <c r="C415" s="6" t="n"/>
      <c r="D415" s="6" t="n"/>
      <c r="E415" s="6" t="n"/>
      <c r="F415" s="6" t="n"/>
      <c r="G415" s="7">
        <f>IF(F415="","",IFERROR(VLOOKUP(F415,Lists!$A$4:$E$9,4,FALSE),""))</f>
        <v/>
      </c>
      <c r="H415" s="7">
        <f>IF(F415="","",IFERROR(VLOOKUP(F415,Lists!$A$4:$E$9,5,FALSE),""))</f>
        <v/>
      </c>
      <c r="I415" s="8" t="n"/>
      <c r="J415" s="8" t="n"/>
      <c r="K415" s="6" t="n"/>
      <c r="L415" s="9">
        <f>IF(OR(I415="",J415=""),"",ROUND(MOD(J415-I415,1)*24,2))</f>
        <v/>
      </c>
      <c r="M415" s="9">
        <f>IF(F415="","",IFERROR(VLOOKUP(F415,Lists!$A$4:$E$9,3,FALSE),""))</f>
        <v/>
      </c>
      <c r="N415" s="9">
        <f>IF(OR(L415="",M415=""),"",FLOOR(MAX(0,L415-M415),0.5))</f>
        <v/>
      </c>
      <c r="O415" s="10">
        <f>IF(OR(I415="",G415=""),"",MAX(0,ROUND((MOD(I415-G415+0.5,1)-0.5)*1440,0)))</f>
        <v/>
      </c>
      <c r="P415" s="10">
        <f>IF(OR(J415="",H415=""),"",MAX(0,ROUND((MOD(H415-J415+0.5,1)-0.5)*1440,0)))</f>
        <v/>
      </c>
      <c r="Q415" s="6" t="n"/>
      <c r="R415" s="6" t="n"/>
    </row>
    <row r="416">
      <c r="A416" s="5" t="n"/>
      <c r="B416" s="6" t="n"/>
      <c r="C416" s="6" t="n"/>
      <c r="D416" s="6" t="n"/>
      <c r="E416" s="6" t="n"/>
      <c r="F416" s="6" t="n"/>
      <c r="G416" s="7">
        <f>IF(F416="","",IFERROR(VLOOKUP(F416,Lists!$A$4:$E$9,4,FALSE),""))</f>
        <v/>
      </c>
      <c r="H416" s="7">
        <f>IF(F416="","",IFERROR(VLOOKUP(F416,Lists!$A$4:$E$9,5,FALSE),""))</f>
        <v/>
      </c>
      <c r="I416" s="8" t="n"/>
      <c r="J416" s="8" t="n"/>
      <c r="K416" s="6" t="n"/>
      <c r="L416" s="9">
        <f>IF(OR(I416="",J416=""),"",ROUND(MOD(J416-I416,1)*24,2))</f>
        <v/>
      </c>
      <c r="M416" s="9">
        <f>IF(F416="","",IFERROR(VLOOKUP(F416,Lists!$A$4:$E$9,3,FALSE),""))</f>
        <v/>
      </c>
      <c r="N416" s="9">
        <f>IF(OR(L416="",M416=""),"",FLOOR(MAX(0,L416-M416),0.5))</f>
        <v/>
      </c>
      <c r="O416" s="10">
        <f>IF(OR(I416="",G416=""),"",MAX(0,ROUND((MOD(I416-G416+0.5,1)-0.5)*1440,0)))</f>
        <v/>
      </c>
      <c r="P416" s="10">
        <f>IF(OR(J416="",H416=""),"",MAX(0,ROUND((MOD(H416-J416+0.5,1)-0.5)*1440,0)))</f>
        <v/>
      </c>
      <c r="Q416" s="6" t="n"/>
      <c r="R416" s="6" t="n"/>
    </row>
    <row r="417">
      <c r="A417" s="5" t="n"/>
      <c r="B417" s="6" t="n"/>
      <c r="C417" s="6" t="n"/>
      <c r="D417" s="6" t="n"/>
      <c r="E417" s="6" t="n"/>
      <c r="F417" s="6" t="n"/>
      <c r="G417" s="7">
        <f>IF(F417="","",IFERROR(VLOOKUP(F417,Lists!$A$4:$E$9,4,FALSE),""))</f>
        <v/>
      </c>
      <c r="H417" s="7">
        <f>IF(F417="","",IFERROR(VLOOKUP(F417,Lists!$A$4:$E$9,5,FALSE),""))</f>
        <v/>
      </c>
      <c r="I417" s="8" t="n"/>
      <c r="J417" s="8" t="n"/>
      <c r="K417" s="6" t="n"/>
      <c r="L417" s="9">
        <f>IF(OR(I417="",J417=""),"",ROUND(MOD(J417-I417,1)*24,2))</f>
        <v/>
      </c>
      <c r="M417" s="9">
        <f>IF(F417="","",IFERROR(VLOOKUP(F417,Lists!$A$4:$E$9,3,FALSE),""))</f>
        <v/>
      </c>
      <c r="N417" s="9">
        <f>IF(OR(L417="",M417=""),"",FLOOR(MAX(0,L417-M417),0.5))</f>
        <v/>
      </c>
      <c r="O417" s="10">
        <f>IF(OR(I417="",G417=""),"",MAX(0,ROUND((MOD(I417-G417+0.5,1)-0.5)*1440,0)))</f>
        <v/>
      </c>
      <c r="P417" s="10">
        <f>IF(OR(J417="",H417=""),"",MAX(0,ROUND((MOD(H417-J417+0.5,1)-0.5)*1440,0)))</f>
        <v/>
      </c>
      <c r="Q417" s="6" t="n"/>
      <c r="R417" s="6" t="n"/>
    </row>
    <row r="418">
      <c r="A418" s="5" t="n"/>
      <c r="B418" s="6" t="n"/>
      <c r="C418" s="6" t="n"/>
      <c r="D418" s="6" t="n"/>
      <c r="E418" s="6" t="n"/>
      <c r="F418" s="6" t="n"/>
      <c r="G418" s="7">
        <f>IF(F418="","",IFERROR(VLOOKUP(F418,Lists!$A$4:$E$9,4,FALSE),""))</f>
        <v/>
      </c>
      <c r="H418" s="7">
        <f>IF(F418="","",IFERROR(VLOOKUP(F418,Lists!$A$4:$E$9,5,FALSE),""))</f>
        <v/>
      </c>
      <c r="I418" s="8" t="n"/>
      <c r="J418" s="8" t="n"/>
      <c r="K418" s="6" t="n"/>
      <c r="L418" s="9">
        <f>IF(OR(I418="",J418=""),"",ROUND(MOD(J418-I418,1)*24,2))</f>
        <v/>
      </c>
      <c r="M418" s="9">
        <f>IF(F418="","",IFERROR(VLOOKUP(F418,Lists!$A$4:$E$9,3,FALSE),""))</f>
        <v/>
      </c>
      <c r="N418" s="9">
        <f>IF(OR(L418="",M418=""),"",FLOOR(MAX(0,L418-M418),0.5))</f>
        <v/>
      </c>
      <c r="O418" s="10">
        <f>IF(OR(I418="",G418=""),"",MAX(0,ROUND((MOD(I418-G418+0.5,1)-0.5)*1440,0)))</f>
        <v/>
      </c>
      <c r="P418" s="10">
        <f>IF(OR(J418="",H418=""),"",MAX(0,ROUND((MOD(H418-J418+0.5,1)-0.5)*1440,0)))</f>
        <v/>
      </c>
      <c r="Q418" s="6" t="n"/>
      <c r="R418" s="6" t="n"/>
    </row>
    <row r="419">
      <c r="A419" s="5" t="n"/>
      <c r="B419" s="6" t="n"/>
      <c r="C419" s="6" t="n"/>
      <c r="D419" s="6" t="n"/>
      <c r="E419" s="6" t="n"/>
      <c r="F419" s="6" t="n"/>
      <c r="G419" s="7">
        <f>IF(F419="","",IFERROR(VLOOKUP(F419,Lists!$A$4:$E$9,4,FALSE),""))</f>
        <v/>
      </c>
      <c r="H419" s="7">
        <f>IF(F419="","",IFERROR(VLOOKUP(F419,Lists!$A$4:$E$9,5,FALSE),""))</f>
        <v/>
      </c>
      <c r="I419" s="8" t="n"/>
      <c r="J419" s="8" t="n"/>
      <c r="K419" s="6" t="n"/>
      <c r="L419" s="9">
        <f>IF(OR(I419="",J419=""),"",ROUND(MOD(J419-I419,1)*24,2))</f>
        <v/>
      </c>
      <c r="M419" s="9">
        <f>IF(F419="","",IFERROR(VLOOKUP(F419,Lists!$A$4:$E$9,3,FALSE),""))</f>
        <v/>
      </c>
      <c r="N419" s="9">
        <f>IF(OR(L419="",M419=""),"",FLOOR(MAX(0,L419-M419),0.5))</f>
        <v/>
      </c>
      <c r="O419" s="10">
        <f>IF(OR(I419="",G419=""),"",MAX(0,ROUND((MOD(I419-G419+0.5,1)-0.5)*1440,0)))</f>
        <v/>
      </c>
      <c r="P419" s="10">
        <f>IF(OR(J419="",H419=""),"",MAX(0,ROUND((MOD(H419-J419+0.5,1)-0.5)*1440,0)))</f>
        <v/>
      </c>
      <c r="Q419" s="6" t="n"/>
      <c r="R419" s="6" t="n"/>
    </row>
    <row r="420">
      <c r="A420" s="5" t="n"/>
      <c r="B420" s="6" t="n"/>
      <c r="C420" s="6" t="n"/>
      <c r="D420" s="6" t="n"/>
      <c r="E420" s="6" t="n"/>
      <c r="F420" s="6" t="n"/>
      <c r="G420" s="7">
        <f>IF(F420="","",IFERROR(VLOOKUP(F420,Lists!$A$4:$E$9,4,FALSE),""))</f>
        <v/>
      </c>
      <c r="H420" s="7">
        <f>IF(F420="","",IFERROR(VLOOKUP(F420,Lists!$A$4:$E$9,5,FALSE),""))</f>
        <v/>
      </c>
      <c r="I420" s="8" t="n"/>
      <c r="J420" s="8" t="n"/>
      <c r="K420" s="6" t="n"/>
      <c r="L420" s="9">
        <f>IF(OR(I420="",J420=""),"",ROUND(MOD(J420-I420,1)*24,2))</f>
        <v/>
      </c>
      <c r="M420" s="9">
        <f>IF(F420="","",IFERROR(VLOOKUP(F420,Lists!$A$4:$E$9,3,FALSE),""))</f>
        <v/>
      </c>
      <c r="N420" s="9">
        <f>IF(OR(L420="",M420=""),"",FLOOR(MAX(0,L420-M420),0.5))</f>
        <v/>
      </c>
      <c r="O420" s="10">
        <f>IF(OR(I420="",G420=""),"",MAX(0,ROUND((MOD(I420-G420+0.5,1)-0.5)*1440,0)))</f>
        <v/>
      </c>
      <c r="P420" s="10">
        <f>IF(OR(J420="",H420=""),"",MAX(0,ROUND((MOD(H420-J420+0.5,1)-0.5)*1440,0)))</f>
        <v/>
      </c>
      <c r="Q420" s="6" t="n"/>
      <c r="R420" s="6" t="n"/>
    </row>
    <row r="421">
      <c r="A421" s="5" t="n"/>
      <c r="B421" s="6" t="n"/>
      <c r="C421" s="6" t="n"/>
      <c r="D421" s="6" t="n"/>
      <c r="E421" s="6" t="n"/>
      <c r="F421" s="6" t="n"/>
      <c r="G421" s="7">
        <f>IF(F421="","",IFERROR(VLOOKUP(F421,Lists!$A$4:$E$9,4,FALSE),""))</f>
        <v/>
      </c>
      <c r="H421" s="7">
        <f>IF(F421="","",IFERROR(VLOOKUP(F421,Lists!$A$4:$E$9,5,FALSE),""))</f>
        <v/>
      </c>
      <c r="I421" s="8" t="n"/>
      <c r="J421" s="8" t="n"/>
      <c r="K421" s="6" t="n"/>
      <c r="L421" s="9">
        <f>IF(OR(I421="",J421=""),"",ROUND(MOD(J421-I421,1)*24,2))</f>
        <v/>
      </c>
      <c r="M421" s="9">
        <f>IF(F421="","",IFERROR(VLOOKUP(F421,Lists!$A$4:$E$9,3,FALSE),""))</f>
        <v/>
      </c>
      <c r="N421" s="9">
        <f>IF(OR(L421="",M421=""),"",FLOOR(MAX(0,L421-M421),0.5))</f>
        <v/>
      </c>
      <c r="O421" s="10">
        <f>IF(OR(I421="",G421=""),"",MAX(0,ROUND((MOD(I421-G421+0.5,1)-0.5)*1440,0)))</f>
        <v/>
      </c>
      <c r="P421" s="10">
        <f>IF(OR(J421="",H421=""),"",MAX(0,ROUND((MOD(H421-J421+0.5,1)-0.5)*1440,0)))</f>
        <v/>
      </c>
      <c r="Q421" s="6" t="n"/>
      <c r="R421" s="6" t="n"/>
    </row>
    <row r="422">
      <c r="A422" s="5" t="n"/>
      <c r="B422" s="6" t="n"/>
      <c r="C422" s="6" t="n"/>
      <c r="D422" s="6" t="n"/>
      <c r="E422" s="6" t="n"/>
      <c r="F422" s="6" t="n"/>
      <c r="G422" s="7">
        <f>IF(F422="","",IFERROR(VLOOKUP(F422,Lists!$A$4:$E$9,4,FALSE),""))</f>
        <v/>
      </c>
      <c r="H422" s="7">
        <f>IF(F422="","",IFERROR(VLOOKUP(F422,Lists!$A$4:$E$9,5,FALSE),""))</f>
        <v/>
      </c>
      <c r="I422" s="8" t="n"/>
      <c r="J422" s="8" t="n"/>
      <c r="K422" s="6" t="n"/>
      <c r="L422" s="9">
        <f>IF(OR(I422="",J422=""),"",ROUND(MOD(J422-I422,1)*24,2))</f>
        <v/>
      </c>
      <c r="M422" s="9">
        <f>IF(F422="","",IFERROR(VLOOKUP(F422,Lists!$A$4:$E$9,3,FALSE),""))</f>
        <v/>
      </c>
      <c r="N422" s="9">
        <f>IF(OR(L422="",M422=""),"",FLOOR(MAX(0,L422-M422),0.5))</f>
        <v/>
      </c>
      <c r="O422" s="10">
        <f>IF(OR(I422="",G422=""),"",MAX(0,ROUND((MOD(I422-G422+0.5,1)-0.5)*1440,0)))</f>
        <v/>
      </c>
      <c r="P422" s="10">
        <f>IF(OR(J422="",H422=""),"",MAX(0,ROUND((MOD(H422-J422+0.5,1)-0.5)*1440,0)))</f>
        <v/>
      </c>
      <c r="Q422" s="6" t="n"/>
      <c r="R422" s="6" t="n"/>
    </row>
    <row r="423">
      <c r="A423" s="5" t="n"/>
      <c r="B423" s="6" t="n"/>
      <c r="C423" s="6" t="n"/>
      <c r="D423" s="6" t="n"/>
      <c r="E423" s="6" t="n"/>
      <c r="F423" s="6" t="n"/>
      <c r="G423" s="7">
        <f>IF(F423="","",IFERROR(VLOOKUP(F423,Lists!$A$4:$E$9,4,FALSE),""))</f>
        <v/>
      </c>
      <c r="H423" s="7">
        <f>IF(F423="","",IFERROR(VLOOKUP(F423,Lists!$A$4:$E$9,5,FALSE),""))</f>
        <v/>
      </c>
      <c r="I423" s="8" t="n"/>
      <c r="J423" s="8" t="n"/>
      <c r="K423" s="6" t="n"/>
      <c r="L423" s="9">
        <f>IF(OR(I423="",J423=""),"",ROUND(MOD(J423-I423,1)*24,2))</f>
        <v/>
      </c>
      <c r="M423" s="9">
        <f>IF(F423="","",IFERROR(VLOOKUP(F423,Lists!$A$4:$E$9,3,FALSE),""))</f>
        <v/>
      </c>
      <c r="N423" s="9">
        <f>IF(OR(L423="",M423=""),"",FLOOR(MAX(0,L423-M423),0.5))</f>
        <v/>
      </c>
      <c r="O423" s="10">
        <f>IF(OR(I423="",G423=""),"",MAX(0,ROUND((MOD(I423-G423+0.5,1)-0.5)*1440,0)))</f>
        <v/>
      </c>
      <c r="P423" s="10">
        <f>IF(OR(J423="",H423=""),"",MAX(0,ROUND((MOD(H423-J423+0.5,1)-0.5)*1440,0)))</f>
        <v/>
      </c>
      <c r="Q423" s="6" t="n"/>
      <c r="R423" s="6" t="n"/>
    </row>
    <row r="424">
      <c r="A424" s="5" t="n"/>
      <c r="B424" s="6" t="n"/>
      <c r="C424" s="6" t="n"/>
      <c r="D424" s="6" t="n"/>
      <c r="E424" s="6" t="n"/>
      <c r="F424" s="6" t="n"/>
      <c r="G424" s="7">
        <f>IF(F424="","",IFERROR(VLOOKUP(F424,Lists!$A$4:$E$9,4,FALSE),""))</f>
        <v/>
      </c>
      <c r="H424" s="7">
        <f>IF(F424="","",IFERROR(VLOOKUP(F424,Lists!$A$4:$E$9,5,FALSE),""))</f>
        <v/>
      </c>
      <c r="I424" s="8" t="n"/>
      <c r="J424" s="8" t="n"/>
      <c r="K424" s="6" t="n"/>
      <c r="L424" s="9">
        <f>IF(OR(I424="",J424=""),"",ROUND(MOD(J424-I424,1)*24,2))</f>
        <v/>
      </c>
      <c r="M424" s="9">
        <f>IF(F424="","",IFERROR(VLOOKUP(F424,Lists!$A$4:$E$9,3,FALSE),""))</f>
        <v/>
      </c>
      <c r="N424" s="9">
        <f>IF(OR(L424="",M424=""),"",FLOOR(MAX(0,L424-M424),0.5))</f>
        <v/>
      </c>
      <c r="O424" s="10">
        <f>IF(OR(I424="",G424=""),"",MAX(0,ROUND((MOD(I424-G424+0.5,1)-0.5)*1440,0)))</f>
        <v/>
      </c>
      <c r="P424" s="10">
        <f>IF(OR(J424="",H424=""),"",MAX(0,ROUND((MOD(H424-J424+0.5,1)-0.5)*1440,0)))</f>
        <v/>
      </c>
      <c r="Q424" s="6" t="n"/>
      <c r="R424" s="6" t="n"/>
    </row>
    <row r="425">
      <c r="A425" s="5" t="n"/>
      <c r="B425" s="6" t="n"/>
      <c r="C425" s="6" t="n"/>
      <c r="D425" s="6" t="n"/>
      <c r="E425" s="6" t="n"/>
      <c r="F425" s="6" t="n"/>
      <c r="G425" s="7">
        <f>IF(F425="","",IFERROR(VLOOKUP(F425,Lists!$A$4:$E$9,4,FALSE),""))</f>
        <v/>
      </c>
      <c r="H425" s="7">
        <f>IF(F425="","",IFERROR(VLOOKUP(F425,Lists!$A$4:$E$9,5,FALSE),""))</f>
        <v/>
      </c>
      <c r="I425" s="8" t="n"/>
      <c r="J425" s="8" t="n"/>
      <c r="K425" s="6" t="n"/>
      <c r="L425" s="9">
        <f>IF(OR(I425="",J425=""),"",ROUND(MOD(J425-I425,1)*24,2))</f>
        <v/>
      </c>
      <c r="M425" s="9">
        <f>IF(F425="","",IFERROR(VLOOKUP(F425,Lists!$A$4:$E$9,3,FALSE),""))</f>
        <v/>
      </c>
      <c r="N425" s="9">
        <f>IF(OR(L425="",M425=""),"",FLOOR(MAX(0,L425-M425),0.5))</f>
        <v/>
      </c>
      <c r="O425" s="10">
        <f>IF(OR(I425="",G425=""),"",MAX(0,ROUND((MOD(I425-G425+0.5,1)-0.5)*1440,0)))</f>
        <v/>
      </c>
      <c r="P425" s="10">
        <f>IF(OR(J425="",H425=""),"",MAX(0,ROUND((MOD(H425-J425+0.5,1)-0.5)*1440,0)))</f>
        <v/>
      </c>
      <c r="Q425" s="6" t="n"/>
      <c r="R425" s="6" t="n"/>
    </row>
    <row r="426">
      <c r="A426" s="5" t="n"/>
      <c r="B426" s="6" t="n"/>
      <c r="C426" s="6" t="n"/>
      <c r="D426" s="6" t="n"/>
      <c r="E426" s="6" t="n"/>
      <c r="F426" s="6" t="n"/>
      <c r="G426" s="7">
        <f>IF(F426="","",IFERROR(VLOOKUP(F426,Lists!$A$4:$E$9,4,FALSE),""))</f>
        <v/>
      </c>
      <c r="H426" s="7">
        <f>IF(F426="","",IFERROR(VLOOKUP(F426,Lists!$A$4:$E$9,5,FALSE),""))</f>
        <v/>
      </c>
      <c r="I426" s="8" t="n"/>
      <c r="J426" s="8" t="n"/>
      <c r="K426" s="6" t="n"/>
      <c r="L426" s="9">
        <f>IF(OR(I426="",J426=""),"",ROUND(MOD(J426-I426,1)*24,2))</f>
        <v/>
      </c>
      <c r="M426" s="9">
        <f>IF(F426="","",IFERROR(VLOOKUP(F426,Lists!$A$4:$E$9,3,FALSE),""))</f>
        <v/>
      </c>
      <c r="N426" s="9">
        <f>IF(OR(L426="",M426=""),"",FLOOR(MAX(0,L426-M426),0.5))</f>
        <v/>
      </c>
      <c r="O426" s="10">
        <f>IF(OR(I426="",G426=""),"",MAX(0,ROUND((MOD(I426-G426+0.5,1)-0.5)*1440,0)))</f>
        <v/>
      </c>
      <c r="P426" s="10">
        <f>IF(OR(J426="",H426=""),"",MAX(0,ROUND((MOD(H426-J426+0.5,1)-0.5)*1440,0)))</f>
        <v/>
      </c>
      <c r="Q426" s="6" t="n"/>
      <c r="R426" s="6" t="n"/>
    </row>
    <row r="427">
      <c r="A427" s="5" t="n"/>
      <c r="B427" s="6" t="n"/>
      <c r="C427" s="6" t="n"/>
      <c r="D427" s="6" t="n"/>
      <c r="E427" s="6" t="n"/>
      <c r="F427" s="6" t="n"/>
      <c r="G427" s="7">
        <f>IF(F427="","",IFERROR(VLOOKUP(F427,Lists!$A$4:$E$9,4,FALSE),""))</f>
        <v/>
      </c>
      <c r="H427" s="7">
        <f>IF(F427="","",IFERROR(VLOOKUP(F427,Lists!$A$4:$E$9,5,FALSE),""))</f>
        <v/>
      </c>
      <c r="I427" s="8" t="n"/>
      <c r="J427" s="8" t="n"/>
      <c r="K427" s="6" t="n"/>
      <c r="L427" s="9">
        <f>IF(OR(I427="",J427=""),"",ROUND(MOD(J427-I427,1)*24,2))</f>
        <v/>
      </c>
      <c r="M427" s="9">
        <f>IF(F427="","",IFERROR(VLOOKUP(F427,Lists!$A$4:$E$9,3,FALSE),""))</f>
        <v/>
      </c>
      <c r="N427" s="9">
        <f>IF(OR(L427="",M427=""),"",FLOOR(MAX(0,L427-M427),0.5))</f>
        <v/>
      </c>
      <c r="O427" s="10">
        <f>IF(OR(I427="",G427=""),"",MAX(0,ROUND((MOD(I427-G427+0.5,1)-0.5)*1440,0)))</f>
        <v/>
      </c>
      <c r="P427" s="10">
        <f>IF(OR(J427="",H427=""),"",MAX(0,ROUND((MOD(H427-J427+0.5,1)-0.5)*1440,0)))</f>
        <v/>
      </c>
      <c r="Q427" s="6" t="n"/>
      <c r="R427" s="6" t="n"/>
    </row>
    <row r="428">
      <c r="A428" s="5" t="n"/>
      <c r="B428" s="6" t="n"/>
      <c r="C428" s="6" t="n"/>
      <c r="D428" s="6" t="n"/>
      <c r="E428" s="6" t="n"/>
      <c r="F428" s="6" t="n"/>
      <c r="G428" s="7">
        <f>IF(F428="","",IFERROR(VLOOKUP(F428,Lists!$A$4:$E$9,4,FALSE),""))</f>
        <v/>
      </c>
      <c r="H428" s="7">
        <f>IF(F428="","",IFERROR(VLOOKUP(F428,Lists!$A$4:$E$9,5,FALSE),""))</f>
        <v/>
      </c>
      <c r="I428" s="8" t="n"/>
      <c r="J428" s="8" t="n"/>
      <c r="K428" s="6" t="n"/>
      <c r="L428" s="9">
        <f>IF(OR(I428="",J428=""),"",ROUND(MOD(J428-I428,1)*24,2))</f>
        <v/>
      </c>
      <c r="M428" s="9">
        <f>IF(F428="","",IFERROR(VLOOKUP(F428,Lists!$A$4:$E$9,3,FALSE),""))</f>
        <v/>
      </c>
      <c r="N428" s="9">
        <f>IF(OR(L428="",M428=""),"",FLOOR(MAX(0,L428-M428),0.5))</f>
        <v/>
      </c>
      <c r="O428" s="10">
        <f>IF(OR(I428="",G428=""),"",MAX(0,ROUND((MOD(I428-G428+0.5,1)-0.5)*1440,0)))</f>
        <v/>
      </c>
      <c r="P428" s="10">
        <f>IF(OR(J428="",H428=""),"",MAX(0,ROUND((MOD(H428-J428+0.5,1)-0.5)*1440,0)))</f>
        <v/>
      </c>
      <c r="Q428" s="6" t="n"/>
      <c r="R428" s="6" t="n"/>
    </row>
    <row r="429">
      <c r="A429" s="5" t="n"/>
      <c r="B429" s="6" t="n"/>
      <c r="C429" s="6" t="n"/>
      <c r="D429" s="6" t="n"/>
      <c r="E429" s="6" t="n"/>
      <c r="F429" s="6" t="n"/>
      <c r="G429" s="7">
        <f>IF(F429="","",IFERROR(VLOOKUP(F429,Lists!$A$4:$E$9,4,FALSE),""))</f>
        <v/>
      </c>
      <c r="H429" s="7">
        <f>IF(F429="","",IFERROR(VLOOKUP(F429,Lists!$A$4:$E$9,5,FALSE),""))</f>
        <v/>
      </c>
      <c r="I429" s="8" t="n"/>
      <c r="J429" s="8" t="n"/>
      <c r="K429" s="6" t="n"/>
      <c r="L429" s="9">
        <f>IF(OR(I429="",J429=""),"",ROUND(MOD(J429-I429,1)*24,2))</f>
        <v/>
      </c>
      <c r="M429" s="9">
        <f>IF(F429="","",IFERROR(VLOOKUP(F429,Lists!$A$4:$E$9,3,FALSE),""))</f>
        <v/>
      </c>
      <c r="N429" s="9">
        <f>IF(OR(L429="",M429=""),"",FLOOR(MAX(0,L429-M429),0.5))</f>
        <v/>
      </c>
      <c r="O429" s="10">
        <f>IF(OR(I429="",G429=""),"",MAX(0,ROUND((MOD(I429-G429+0.5,1)-0.5)*1440,0)))</f>
        <v/>
      </c>
      <c r="P429" s="10">
        <f>IF(OR(J429="",H429=""),"",MAX(0,ROUND((MOD(H429-J429+0.5,1)-0.5)*1440,0)))</f>
        <v/>
      </c>
      <c r="Q429" s="6" t="n"/>
      <c r="R429" s="6" t="n"/>
    </row>
    <row r="430">
      <c r="A430" s="5" t="n"/>
      <c r="B430" s="6" t="n"/>
      <c r="C430" s="6" t="n"/>
      <c r="D430" s="6" t="n"/>
      <c r="E430" s="6" t="n"/>
      <c r="F430" s="6" t="n"/>
      <c r="G430" s="7">
        <f>IF(F430="","",IFERROR(VLOOKUP(F430,Lists!$A$4:$E$9,4,FALSE),""))</f>
        <v/>
      </c>
      <c r="H430" s="7">
        <f>IF(F430="","",IFERROR(VLOOKUP(F430,Lists!$A$4:$E$9,5,FALSE),""))</f>
        <v/>
      </c>
      <c r="I430" s="8" t="n"/>
      <c r="J430" s="8" t="n"/>
      <c r="K430" s="6" t="n"/>
      <c r="L430" s="9">
        <f>IF(OR(I430="",J430=""),"",ROUND(MOD(J430-I430,1)*24,2))</f>
        <v/>
      </c>
      <c r="M430" s="9">
        <f>IF(F430="","",IFERROR(VLOOKUP(F430,Lists!$A$4:$E$9,3,FALSE),""))</f>
        <v/>
      </c>
      <c r="N430" s="9">
        <f>IF(OR(L430="",M430=""),"",FLOOR(MAX(0,L430-M430),0.5))</f>
        <v/>
      </c>
      <c r="O430" s="10">
        <f>IF(OR(I430="",G430=""),"",MAX(0,ROUND((MOD(I430-G430+0.5,1)-0.5)*1440,0)))</f>
        <v/>
      </c>
      <c r="P430" s="10">
        <f>IF(OR(J430="",H430=""),"",MAX(0,ROUND((MOD(H430-J430+0.5,1)-0.5)*1440,0)))</f>
        <v/>
      </c>
      <c r="Q430" s="6" t="n"/>
      <c r="R430" s="6" t="n"/>
    </row>
    <row r="431">
      <c r="A431" s="5" t="n"/>
      <c r="B431" s="6" t="n"/>
      <c r="C431" s="6" t="n"/>
      <c r="D431" s="6" t="n"/>
      <c r="E431" s="6" t="n"/>
      <c r="F431" s="6" t="n"/>
      <c r="G431" s="7">
        <f>IF(F431="","",IFERROR(VLOOKUP(F431,Lists!$A$4:$E$9,4,FALSE),""))</f>
        <v/>
      </c>
      <c r="H431" s="7">
        <f>IF(F431="","",IFERROR(VLOOKUP(F431,Lists!$A$4:$E$9,5,FALSE),""))</f>
        <v/>
      </c>
      <c r="I431" s="8" t="n"/>
      <c r="J431" s="8" t="n"/>
      <c r="K431" s="6" t="n"/>
      <c r="L431" s="9">
        <f>IF(OR(I431="",J431=""),"",ROUND(MOD(J431-I431,1)*24,2))</f>
        <v/>
      </c>
      <c r="M431" s="9">
        <f>IF(F431="","",IFERROR(VLOOKUP(F431,Lists!$A$4:$E$9,3,FALSE),""))</f>
        <v/>
      </c>
      <c r="N431" s="9">
        <f>IF(OR(L431="",M431=""),"",FLOOR(MAX(0,L431-M431),0.5))</f>
        <v/>
      </c>
      <c r="O431" s="10">
        <f>IF(OR(I431="",G431=""),"",MAX(0,ROUND((MOD(I431-G431+0.5,1)-0.5)*1440,0)))</f>
        <v/>
      </c>
      <c r="P431" s="10">
        <f>IF(OR(J431="",H431=""),"",MAX(0,ROUND((MOD(H431-J431+0.5,1)-0.5)*1440,0)))</f>
        <v/>
      </c>
      <c r="Q431" s="6" t="n"/>
      <c r="R431" s="6" t="n"/>
    </row>
    <row r="432">
      <c r="A432" s="5" t="n"/>
      <c r="B432" s="6" t="n"/>
      <c r="C432" s="6" t="n"/>
      <c r="D432" s="6" t="n"/>
      <c r="E432" s="6" t="n"/>
      <c r="F432" s="6" t="n"/>
      <c r="G432" s="7">
        <f>IF(F432="","",IFERROR(VLOOKUP(F432,Lists!$A$4:$E$9,4,FALSE),""))</f>
        <v/>
      </c>
      <c r="H432" s="7">
        <f>IF(F432="","",IFERROR(VLOOKUP(F432,Lists!$A$4:$E$9,5,FALSE),""))</f>
        <v/>
      </c>
      <c r="I432" s="8" t="n"/>
      <c r="J432" s="8" t="n"/>
      <c r="K432" s="6" t="n"/>
      <c r="L432" s="9">
        <f>IF(OR(I432="",J432=""),"",ROUND(MOD(J432-I432,1)*24,2))</f>
        <v/>
      </c>
      <c r="M432" s="9">
        <f>IF(F432="","",IFERROR(VLOOKUP(F432,Lists!$A$4:$E$9,3,FALSE),""))</f>
        <v/>
      </c>
      <c r="N432" s="9">
        <f>IF(OR(L432="",M432=""),"",FLOOR(MAX(0,L432-M432),0.5))</f>
        <v/>
      </c>
      <c r="O432" s="10">
        <f>IF(OR(I432="",G432=""),"",MAX(0,ROUND((MOD(I432-G432+0.5,1)-0.5)*1440,0)))</f>
        <v/>
      </c>
      <c r="P432" s="10">
        <f>IF(OR(J432="",H432=""),"",MAX(0,ROUND((MOD(H432-J432+0.5,1)-0.5)*1440,0)))</f>
        <v/>
      </c>
      <c r="Q432" s="6" t="n"/>
      <c r="R432" s="6" t="n"/>
    </row>
    <row r="433">
      <c r="A433" s="5" t="n"/>
      <c r="B433" s="6" t="n"/>
      <c r="C433" s="6" t="n"/>
      <c r="D433" s="6" t="n"/>
      <c r="E433" s="6" t="n"/>
      <c r="F433" s="6" t="n"/>
      <c r="G433" s="7">
        <f>IF(F433="","",IFERROR(VLOOKUP(F433,Lists!$A$4:$E$9,4,FALSE),""))</f>
        <v/>
      </c>
      <c r="H433" s="7">
        <f>IF(F433="","",IFERROR(VLOOKUP(F433,Lists!$A$4:$E$9,5,FALSE),""))</f>
        <v/>
      </c>
      <c r="I433" s="8" t="n"/>
      <c r="J433" s="8" t="n"/>
      <c r="K433" s="6" t="n"/>
      <c r="L433" s="9">
        <f>IF(OR(I433="",J433=""),"",ROUND(MOD(J433-I433,1)*24,2))</f>
        <v/>
      </c>
      <c r="M433" s="9">
        <f>IF(F433="","",IFERROR(VLOOKUP(F433,Lists!$A$4:$E$9,3,FALSE),""))</f>
        <v/>
      </c>
      <c r="N433" s="9">
        <f>IF(OR(L433="",M433=""),"",FLOOR(MAX(0,L433-M433),0.5))</f>
        <v/>
      </c>
      <c r="O433" s="10">
        <f>IF(OR(I433="",G433=""),"",MAX(0,ROUND((MOD(I433-G433+0.5,1)-0.5)*1440,0)))</f>
        <v/>
      </c>
      <c r="P433" s="10">
        <f>IF(OR(J433="",H433=""),"",MAX(0,ROUND((MOD(H433-J433+0.5,1)-0.5)*1440,0)))</f>
        <v/>
      </c>
      <c r="Q433" s="6" t="n"/>
      <c r="R433" s="6" t="n"/>
    </row>
    <row r="434">
      <c r="A434" s="5" t="n"/>
      <c r="B434" s="6" t="n"/>
      <c r="C434" s="6" t="n"/>
      <c r="D434" s="6" t="n"/>
      <c r="E434" s="6" t="n"/>
      <c r="F434" s="6" t="n"/>
      <c r="G434" s="7">
        <f>IF(F434="","",IFERROR(VLOOKUP(F434,Lists!$A$4:$E$9,4,FALSE),""))</f>
        <v/>
      </c>
      <c r="H434" s="7">
        <f>IF(F434="","",IFERROR(VLOOKUP(F434,Lists!$A$4:$E$9,5,FALSE),""))</f>
        <v/>
      </c>
      <c r="I434" s="8" t="n"/>
      <c r="J434" s="8" t="n"/>
      <c r="K434" s="6" t="n"/>
      <c r="L434" s="9">
        <f>IF(OR(I434="",J434=""),"",ROUND(MOD(J434-I434,1)*24,2))</f>
        <v/>
      </c>
      <c r="M434" s="9">
        <f>IF(F434="","",IFERROR(VLOOKUP(F434,Lists!$A$4:$E$9,3,FALSE),""))</f>
        <v/>
      </c>
      <c r="N434" s="9">
        <f>IF(OR(L434="",M434=""),"",FLOOR(MAX(0,L434-M434),0.5))</f>
        <v/>
      </c>
      <c r="O434" s="10">
        <f>IF(OR(I434="",G434=""),"",MAX(0,ROUND((MOD(I434-G434+0.5,1)-0.5)*1440,0)))</f>
        <v/>
      </c>
      <c r="P434" s="10">
        <f>IF(OR(J434="",H434=""),"",MAX(0,ROUND((MOD(H434-J434+0.5,1)-0.5)*1440,0)))</f>
        <v/>
      </c>
      <c r="Q434" s="6" t="n"/>
      <c r="R434" s="6" t="n"/>
    </row>
    <row r="435">
      <c r="A435" s="5" t="n"/>
      <c r="B435" s="6" t="n"/>
      <c r="C435" s="6" t="n"/>
      <c r="D435" s="6" t="n"/>
      <c r="E435" s="6" t="n"/>
      <c r="F435" s="6" t="n"/>
      <c r="G435" s="7">
        <f>IF(F435="","",IFERROR(VLOOKUP(F435,Lists!$A$4:$E$9,4,FALSE),""))</f>
        <v/>
      </c>
      <c r="H435" s="7">
        <f>IF(F435="","",IFERROR(VLOOKUP(F435,Lists!$A$4:$E$9,5,FALSE),""))</f>
        <v/>
      </c>
      <c r="I435" s="8" t="n"/>
      <c r="J435" s="8" t="n"/>
      <c r="K435" s="6" t="n"/>
      <c r="L435" s="9">
        <f>IF(OR(I435="",J435=""),"",ROUND(MOD(J435-I435,1)*24,2))</f>
        <v/>
      </c>
      <c r="M435" s="9">
        <f>IF(F435="","",IFERROR(VLOOKUP(F435,Lists!$A$4:$E$9,3,FALSE),""))</f>
        <v/>
      </c>
      <c r="N435" s="9">
        <f>IF(OR(L435="",M435=""),"",FLOOR(MAX(0,L435-M435),0.5))</f>
        <v/>
      </c>
      <c r="O435" s="10">
        <f>IF(OR(I435="",G435=""),"",MAX(0,ROUND((MOD(I435-G435+0.5,1)-0.5)*1440,0)))</f>
        <v/>
      </c>
      <c r="P435" s="10">
        <f>IF(OR(J435="",H435=""),"",MAX(0,ROUND((MOD(H435-J435+0.5,1)-0.5)*1440,0)))</f>
        <v/>
      </c>
      <c r="Q435" s="6" t="n"/>
      <c r="R435" s="6" t="n"/>
    </row>
    <row r="436">
      <c r="A436" s="5" t="n"/>
      <c r="B436" s="6" t="n"/>
      <c r="C436" s="6" t="n"/>
      <c r="D436" s="6" t="n"/>
      <c r="E436" s="6" t="n"/>
      <c r="F436" s="6" t="n"/>
      <c r="G436" s="7">
        <f>IF(F436="","",IFERROR(VLOOKUP(F436,Lists!$A$4:$E$9,4,FALSE),""))</f>
        <v/>
      </c>
      <c r="H436" s="7">
        <f>IF(F436="","",IFERROR(VLOOKUP(F436,Lists!$A$4:$E$9,5,FALSE),""))</f>
        <v/>
      </c>
      <c r="I436" s="8" t="n"/>
      <c r="J436" s="8" t="n"/>
      <c r="K436" s="6" t="n"/>
      <c r="L436" s="9">
        <f>IF(OR(I436="",J436=""),"",ROUND(MOD(J436-I436,1)*24,2))</f>
        <v/>
      </c>
      <c r="M436" s="9">
        <f>IF(F436="","",IFERROR(VLOOKUP(F436,Lists!$A$4:$E$9,3,FALSE),""))</f>
        <v/>
      </c>
      <c r="N436" s="9">
        <f>IF(OR(L436="",M436=""),"",FLOOR(MAX(0,L436-M436),0.5))</f>
        <v/>
      </c>
      <c r="O436" s="10">
        <f>IF(OR(I436="",G436=""),"",MAX(0,ROUND((MOD(I436-G436+0.5,1)-0.5)*1440,0)))</f>
        <v/>
      </c>
      <c r="P436" s="10">
        <f>IF(OR(J436="",H436=""),"",MAX(0,ROUND((MOD(H436-J436+0.5,1)-0.5)*1440,0)))</f>
        <v/>
      </c>
      <c r="Q436" s="6" t="n"/>
      <c r="R436" s="6" t="n"/>
    </row>
    <row r="437">
      <c r="A437" s="5" t="n"/>
      <c r="B437" s="6" t="n"/>
      <c r="C437" s="6" t="n"/>
      <c r="D437" s="6" t="n"/>
      <c r="E437" s="6" t="n"/>
      <c r="F437" s="6" t="n"/>
      <c r="G437" s="7">
        <f>IF(F437="","",IFERROR(VLOOKUP(F437,Lists!$A$4:$E$9,4,FALSE),""))</f>
        <v/>
      </c>
      <c r="H437" s="7">
        <f>IF(F437="","",IFERROR(VLOOKUP(F437,Lists!$A$4:$E$9,5,FALSE),""))</f>
        <v/>
      </c>
      <c r="I437" s="8" t="n"/>
      <c r="J437" s="8" t="n"/>
      <c r="K437" s="6" t="n"/>
      <c r="L437" s="9">
        <f>IF(OR(I437="",J437=""),"",ROUND(MOD(J437-I437,1)*24,2))</f>
        <v/>
      </c>
      <c r="M437" s="9">
        <f>IF(F437="","",IFERROR(VLOOKUP(F437,Lists!$A$4:$E$9,3,FALSE),""))</f>
        <v/>
      </c>
      <c r="N437" s="9">
        <f>IF(OR(L437="",M437=""),"",FLOOR(MAX(0,L437-M437),0.5))</f>
        <v/>
      </c>
      <c r="O437" s="10">
        <f>IF(OR(I437="",G437=""),"",MAX(0,ROUND((MOD(I437-G437+0.5,1)-0.5)*1440,0)))</f>
        <v/>
      </c>
      <c r="P437" s="10">
        <f>IF(OR(J437="",H437=""),"",MAX(0,ROUND((MOD(H437-J437+0.5,1)-0.5)*1440,0)))</f>
        <v/>
      </c>
      <c r="Q437" s="6" t="n"/>
      <c r="R437" s="6" t="n"/>
    </row>
    <row r="438">
      <c r="A438" s="5" t="n"/>
      <c r="B438" s="6" t="n"/>
      <c r="C438" s="6" t="n"/>
      <c r="D438" s="6" t="n"/>
      <c r="E438" s="6" t="n"/>
      <c r="F438" s="6" t="n"/>
      <c r="G438" s="7">
        <f>IF(F438="","",IFERROR(VLOOKUP(F438,Lists!$A$4:$E$9,4,FALSE),""))</f>
        <v/>
      </c>
      <c r="H438" s="7">
        <f>IF(F438="","",IFERROR(VLOOKUP(F438,Lists!$A$4:$E$9,5,FALSE),""))</f>
        <v/>
      </c>
      <c r="I438" s="8" t="n"/>
      <c r="J438" s="8" t="n"/>
      <c r="K438" s="6" t="n"/>
      <c r="L438" s="9">
        <f>IF(OR(I438="",J438=""),"",ROUND(MOD(J438-I438,1)*24,2))</f>
        <v/>
      </c>
      <c r="M438" s="9">
        <f>IF(F438="","",IFERROR(VLOOKUP(F438,Lists!$A$4:$E$9,3,FALSE),""))</f>
        <v/>
      </c>
      <c r="N438" s="9">
        <f>IF(OR(L438="",M438=""),"",FLOOR(MAX(0,L438-M438),0.5))</f>
        <v/>
      </c>
      <c r="O438" s="10">
        <f>IF(OR(I438="",G438=""),"",MAX(0,ROUND((MOD(I438-G438+0.5,1)-0.5)*1440,0)))</f>
        <v/>
      </c>
      <c r="P438" s="10">
        <f>IF(OR(J438="",H438=""),"",MAX(0,ROUND((MOD(H438-J438+0.5,1)-0.5)*1440,0)))</f>
        <v/>
      </c>
      <c r="Q438" s="6" t="n"/>
      <c r="R438" s="6" t="n"/>
    </row>
    <row r="439">
      <c r="A439" s="5" t="n"/>
      <c r="B439" s="6" t="n"/>
      <c r="C439" s="6" t="n"/>
      <c r="D439" s="6" t="n"/>
      <c r="E439" s="6" t="n"/>
      <c r="F439" s="6" t="n"/>
      <c r="G439" s="7">
        <f>IF(F439="","",IFERROR(VLOOKUP(F439,Lists!$A$4:$E$9,4,FALSE),""))</f>
        <v/>
      </c>
      <c r="H439" s="7">
        <f>IF(F439="","",IFERROR(VLOOKUP(F439,Lists!$A$4:$E$9,5,FALSE),""))</f>
        <v/>
      </c>
      <c r="I439" s="8" t="n"/>
      <c r="J439" s="8" t="n"/>
      <c r="K439" s="6" t="n"/>
      <c r="L439" s="9">
        <f>IF(OR(I439="",J439=""),"",ROUND(MOD(J439-I439,1)*24,2))</f>
        <v/>
      </c>
      <c r="M439" s="9">
        <f>IF(F439="","",IFERROR(VLOOKUP(F439,Lists!$A$4:$E$9,3,FALSE),""))</f>
        <v/>
      </c>
      <c r="N439" s="9">
        <f>IF(OR(L439="",M439=""),"",FLOOR(MAX(0,L439-M439),0.5))</f>
        <v/>
      </c>
      <c r="O439" s="10">
        <f>IF(OR(I439="",G439=""),"",MAX(0,ROUND((MOD(I439-G439+0.5,1)-0.5)*1440,0)))</f>
        <v/>
      </c>
      <c r="P439" s="10">
        <f>IF(OR(J439="",H439=""),"",MAX(0,ROUND((MOD(H439-J439+0.5,1)-0.5)*1440,0)))</f>
        <v/>
      </c>
      <c r="Q439" s="6" t="n"/>
      <c r="R439" s="6" t="n"/>
    </row>
    <row r="440">
      <c r="A440" s="5" t="n"/>
      <c r="B440" s="6" t="n"/>
      <c r="C440" s="6" t="n"/>
      <c r="D440" s="6" t="n"/>
      <c r="E440" s="6" t="n"/>
      <c r="F440" s="6" t="n"/>
      <c r="G440" s="7">
        <f>IF(F440="","",IFERROR(VLOOKUP(F440,Lists!$A$4:$E$9,4,FALSE),""))</f>
        <v/>
      </c>
      <c r="H440" s="7">
        <f>IF(F440="","",IFERROR(VLOOKUP(F440,Lists!$A$4:$E$9,5,FALSE),""))</f>
        <v/>
      </c>
      <c r="I440" s="8" t="n"/>
      <c r="J440" s="8" t="n"/>
      <c r="K440" s="6" t="n"/>
      <c r="L440" s="9">
        <f>IF(OR(I440="",J440=""),"",ROUND(MOD(J440-I440,1)*24,2))</f>
        <v/>
      </c>
      <c r="M440" s="9">
        <f>IF(F440="","",IFERROR(VLOOKUP(F440,Lists!$A$4:$E$9,3,FALSE),""))</f>
        <v/>
      </c>
      <c r="N440" s="9">
        <f>IF(OR(L440="",M440=""),"",FLOOR(MAX(0,L440-M440),0.5))</f>
        <v/>
      </c>
      <c r="O440" s="10">
        <f>IF(OR(I440="",G440=""),"",MAX(0,ROUND((MOD(I440-G440+0.5,1)-0.5)*1440,0)))</f>
        <v/>
      </c>
      <c r="P440" s="10">
        <f>IF(OR(J440="",H440=""),"",MAX(0,ROUND((MOD(H440-J440+0.5,1)-0.5)*1440,0)))</f>
        <v/>
      </c>
      <c r="Q440" s="6" t="n"/>
      <c r="R440" s="6" t="n"/>
    </row>
    <row r="441">
      <c r="A441" s="5" t="n"/>
      <c r="B441" s="6" t="n"/>
      <c r="C441" s="6" t="n"/>
      <c r="D441" s="6" t="n"/>
      <c r="E441" s="6" t="n"/>
      <c r="F441" s="6" t="n"/>
      <c r="G441" s="7">
        <f>IF(F441="","",IFERROR(VLOOKUP(F441,Lists!$A$4:$E$9,4,FALSE),""))</f>
        <v/>
      </c>
      <c r="H441" s="7">
        <f>IF(F441="","",IFERROR(VLOOKUP(F441,Lists!$A$4:$E$9,5,FALSE),""))</f>
        <v/>
      </c>
      <c r="I441" s="8" t="n"/>
      <c r="J441" s="8" t="n"/>
      <c r="K441" s="6" t="n"/>
      <c r="L441" s="9">
        <f>IF(OR(I441="",J441=""),"",ROUND(MOD(J441-I441,1)*24,2))</f>
        <v/>
      </c>
      <c r="M441" s="9">
        <f>IF(F441="","",IFERROR(VLOOKUP(F441,Lists!$A$4:$E$9,3,FALSE),""))</f>
        <v/>
      </c>
      <c r="N441" s="9">
        <f>IF(OR(L441="",M441=""),"",FLOOR(MAX(0,L441-M441),0.5))</f>
        <v/>
      </c>
      <c r="O441" s="10">
        <f>IF(OR(I441="",G441=""),"",MAX(0,ROUND((MOD(I441-G441+0.5,1)-0.5)*1440,0)))</f>
        <v/>
      </c>
      <c r="P441" s="10">
        <f>IF(OR(J441="",H441=""),"",MAX(0,ROUND((MOD(H441-J441+0.5,1)-0.5)*1440,0)))</f>
        <v/>
      </c>
      <c r="Q441" s="6" t="n"/>
      <c r="R441" s="6" t="n"/>
    </row>
    <row r="442">
      <c r="A442" s="5" t="n"/>
      <c r="B442" s="6" t="n"/>
      <c r="C442" s="6" t="n"/>
      <c r="D442" s="6" t="n"/>
      <c r="E442" s="6" t="n"/>
      <c r="F442" s="6" t="n"/>
      <c r="G442" s="7">
        <f>IF(F442="","",IFERROR(VLOOKUP(F442,Lists!$A$4:$E$9,4,FALSE),""))</f>
        <v/>
      </c>
      <c r="H442" s="7">
        <f>IF(F442="","",IFERROR(VLOOKUP(F442,Lists!$A$4:$E$9,5,FALSE),""))</f>
        <v/>
      </c>
      <c r="I442" s="8" t="n"/>
      <c r="J442" s="8" t="n"/>
      <c r="K442" s="6" t="n"/>
      <c r="L442" s="9">
        <f>IF(OR(I442="",J442=""),"",ROUND(MOD(J442-I442,1)*24,2))</f>
        <v/>
      </c>
      <c r="M442" s="9">
        <f>IF(F442="","",IFERROR(VLOOKUP(F442,Lists!$A$4:$E$9,3,FALSE),""))</f>
        <v/>
      </c>
      <c r="N442" s="9">
        <f>IF(OR(L442="",M442=""),"",FLOOR(MAX(0,L442-M442),0.5))</f>
        <v/>
      </c>
      <c r="O442" s="10">
        <f>IF(OR(I442="",G442=""),"",MAX(0,ROUND((MOD(I442-G442+0.5,1)-0.5)*1440,0)))</f>
        <v/>
      </c>
      <c r="P442" s="10">
        <f>IF(OR(J442="",H442=""),"",MAX(0,ROUND((MOD(H442-J442+0.5,1)-0.5)*1440,0)))</f>
        <v/>
      </c>
      <c r="Q442" s="6" t="n"/>
      <c r="R442" s="6" t="n"/>
    </row>
    <row r="443">
      <c r="A443" s="5" t="n"/>
      <c r="B443" s="6" t="n"/>
      <c r="C443" s="6" t="n"/>
      <c r="D443" s="6" t="n"/>
      <c r="E443" s="6" t="n"/>
      <c r="F443" s="6" t="n"/>
      <c r="G443" s="7">
        <f>IF(F443="","",IFERROR(VLOOKUP(F443,Lists!$A$4:$E$9,4,FALSE),""))</f>
        <v/>
      </c>
      <c r="H443" s="7">
        <f>IF(F443="","",IFERROR(VLOOKUP(F443,Lists!$A$4:$E$9,5,FALSE),""))</f>
        <v/>
      </c>
      <c r="I443" s="8" t="n"/>
      <c r="J443" s="8" t="n"/>
      <c r="K443" s="6" t="n"/>
      <c r="L443" s="9">
        <f>IF(OR(I443="",J443=""),"",ROUND(MOD(J443-I443,1)*24,2))</f>
        <v/>
      </c>
      <c r="M443" s="9">
        <f>IF(F443="","",IFERROR(VLOOKUP(F443,Lists!$A$4:$E$9,3,FALSE),""))</f>
        <v/>
      </c>
      <c r="N443" s="9">
        <f>IF(OR(L443="",M443=""),"",FLOOR(MAX(0,L443-M443),0.5))</f>
        <v/>
      </c>
      <c r="O443" s="10">
        <f>IF(OR(I443="",G443=""),"",MAX(0,ROUND((MOD(I443-G443+0.5,1)-0.5)*1440,0)))</f>
        <v/>
      </c>
      <c r="P443" s="10">
        <f>IF(OR(J443="",H443=""),"",MAX(0,ROUND((MOD(H443-J443+0.5,1)-0.5)*1440,0)))</f>
        <v/>
      </c>
      <c r="Q443" s="6" t="n"/>
      <c r="R443" s="6" t="n"/>
    </row>
    <row r="444">
      <c r="A444" s="5" t="n"/>
      <c r="B444" s="6" t="n"/>
      <c r="C444" s="6" t="n"/>
      <c r="D444" s="6" t="n"/>
      <c r="E444" s="6" t="n"/>
      <c r="F444" s="6" t="n"/>
      <c r="G444" s="7">
        <f>IF(F444="","",IFERROR(VLOOKUP(F444,Lists!$A$4:$E$9,4,FALSE),""))</f>
        <v/>
      </c>
      <c r="H444" s="7">
        <f>IF(F444="","",IFERROR(VLOOKUP(F444,Lists!$A$4:$E$9,5,FALSE),""))</f>
        <v/>
      </c>
      <c r="I444" s="8" t="n"/>
      <c r="J444" s="8" t="n"/>
      <c r="K444" s="6" t="n"/>
      <c r="L444" s="9">
        <f>IF(OR(I444="",J444=""),"",ROUND(MOD(J444-I444,1)*24,2))</f>
        <v/>
      </c>
      <c r="M444" s="9">
        <f>IF(F444="","",IFERROR(VLOOKUP(F444,Lists!$A$4:$E$9,3,FALSE),""))</f>
        <v/>
      </c>
      <c r="N444" s="9">
        <f>IF(OR(L444="",M444=""),"",FLOOR(MAX(0,L444-M444),0.5))</f>
        <v/>
      </c>
      <c r="O444" s="10">
        <f>IF(OR(I444="",G444=""),"",MAX(0,ROUND((MOD(I444-G444+0.5,1)-0.5)*1440,0)))</f>
        <v/>
      </c>
      <c r="P444" s="10">
        <f>IF(OR(J444="",H444=""),"",MAX(0,ROUND((MOD(H444-J444+0.5,1)-0.5)*1440,0)))</f>
        <v/>
      </c>
      <c r="Q444" s="6" t="n"/>
      <c r="R444" s="6" t="n"/>
    </row>
    <row r="445">
      <c r="A445" s="5" t="n"/>
      <c r="B445" s="6" t="n"/>
      <c r="C445" s="6" t="n"/>
      <c r="D445" s="6" t="n"/>
      <c r="E445" s="6" t="n"/>
      <c r="F445" s="6" t="n"/>
      <c r="G445" s="7">
        <f>IF(F445="","",IFERROR(VLOOKUP(F445,Lists!$A$4:$E$9,4,FALSE),""))</f>
        <v/>
      </c>
      <c r="H445" s="7">
        <f>IF(F445="","",IFERROR(VLOOKUP(F445,Lists!$A$4:$E$9,5,FALSE),""))</f>
        <v/>
      </c>
      <c r="I445" s="8" t="n"/>
      <c r="J445" s="8" t="n"/>
      <c r="K445" s="6" t="n"/>
      <c r="L445" s="9">
        <f>IF(OR(I445="",J445=""),"",ROUND(MOD(J445-I445,1)*24,2))</f>
        <v/>
      </c>
      <c r="M445" s="9">
        <f>IF(F445="","",IFERROR(VLOOKUP(F445,Lists!$A$4:$E$9,3,FALSE),""))</f>
        <v/>
      </c>
      <c r="N445" s="9">
        <f>IF(OR(L445="",M445=""),"",FLOOR(MAX(0,L445-M445),0.5))</f>
        <v/>
      </c>
      <c r="O445" s="10">
        <f>IF(OR(I445="",G445=""),"",MAX(0,ROUND((MOD(I445-G445+0.5,1)-0.5)*1440,0)))</f>
        <v/>
      </c>
      <c r="P445" s="10">
        <f>IF(OR(J445="",H445=""),"",MAX(0,ROUND((MOD(H445-J445+0.5,1)-0.5)*1440,0)))</f>
        <v/>
      </c>
      <c r="Q445" s="6" t="n"/>
      <c r="R445" s="6" t="n"/>
    </row>
    <row r="446">
      <c r="A446" s="5" t="n"/>
      <c r="B446" s="6" t="n"/>
      <c r="C446" s="6" t="n"/>
      <c r="D446" s="6" t="n"/>
      <c r="E446" s="6" t="n"/>
      <c r="F446" s="6" t="n"/>
      <c r="G446" s="7">
        <f>IF(F446="","",IFERROR(VLOOKUP(F446,Lists!$A$4:$E$9,4,FALSE),""))</f>
        <v/>
      </c>
      <c r="H446" s="7">
        <f>IF(F446="","",IFERROR(VLOOKUP(F446,Lists!$A$4:$E$9,5,FALSE),""))</f>
        <v/>
      </c>
      <c r="I446" s="8" t="n"/>
      <c r="J446" s="8" t="n"/>
      <c r="K446" s="6" t="n"/>
      <c r="L446" s="9">
        <f>IF(OR(I446="",J446=""),"",ROUND(MOD(J446-I446,1)*24,2))</f>
        <v/>
      </c>
      <c r="M446" s="9">
        <f>IF(F446="","",IFERROR(VLOOKUP(F446,Lists!$A$4:$E$9,3,FALSE),""))</f>
        <v/>
      </c>
      <c r="N446" s="9">
        <f>IF(OR(L446="",M446=""),"",FLOOR(MAX(0,L446-M446),0.5))</f>
        <v/>
      </c>
      <c r="O446" s="10">
        <f>IF(OR(I446="",G446=""),"",MAX(0,ROUND((MOD(I446-G446+0.5,1)-0.5)*1440,0)))</f>
        <v/>
      </c>
      <c r="P446" s="10">
        <f>IF(OR(J446="",H446=""),"",MAX(0,ROUND((MOD(H446-J446+0.5,1)-0.5)*1440,0)))</f>
        <v/>
      </c>
      <c r="Q446" s="6" t="n"/>
      <c r="R446" s="6" t="n"/>
    </row>
    <row r="447">
      <c r="A447" s="5" t="n"/>
      <c r="B447" s="6" t="n"/>
      <c r="C447" s="6" t="n"/>
      <c r="D447" s="6" t="n"/>
      <c r="E447" s="6" t="n"/>
      <c r="F447" s="6" t="n"/>
      <c r="G447" s="7">
        <f>IF(F447="","",IFERROR(VLOOKUP(F447,Lists!$A$4:$E$9,4,FALSE),""))</f>
        <v/>
      </c>
      <c r="H447" s="7">
        <f>IF(F447="","",IFERROR(VLOOKUP(F447,Lists!$A$4:$E$9,5,FALSE),""))</f>
        <v/>
      </c>
      <c r="I447" s="8" t="n"/>
      <c r="J447" s="8" t="n"/>
      <c r="K447" s="6" t="n"/>
      <c r="L447" s="9">
        <f>IF(OR(I447="",J447=""),"",ROUND(MOD(J447-I447,1)*24,2))</f>
        <v/>
      </c>
      <c r="M447" s="9">
        <f>IF(F447="","",IFERROR(VLOOKUP(F447,Lists!$A$4:$E$9,3,FALSE),""))</f>
        <v/>
      </c>
      <c r="N447" s="9">
        <f>IF(OR(L447="",M447=""),"",FLOOR(MAX(0,L447-M447),0.5))</f>
        <v/>
      </c>
      <c r="O447" s="10">
        <f>IF(OR(I447="",G447=""),"",MAX(0,ROUND((MOD(I447-G447+0.5,1)-0.5)*1440,0)))</f>
        <v/>
      </c>
      <c r="P447" s="10">
        <f>IF(OR(J447="",H447=""),"",MAX(0,ROUND((MOD(H447-J447+0.5,1)-0.5)*1440,0)))</f>
        <v/>
      </c>
      <c r="Q447" s="6" t="n"/>
      <c r="R447" s="6" t="n"/>
    </row>
    <row r="448">
      <c r="A448" s="5" t="n"/>
      <c r="B448" s="6" t="n"/>
      <c r="C448" s="6" t="n"/>
      <c r="D448" s="6" t="n"/>
      <c r="E448" s="6" t="n"/>
      <c r="F448" s="6" t="n"/>
      <c r="G448" s="7">
        <f>IF(F448="","",IFERROR(VLOOKUP(F448,Lists!$A$4:$E$9,4,FALSE),""))</f>
        <v/>
      </c>
      <c r="H448" s="7">
        <f>IF(F448="","",IFERROR(VLOOKUP(F448,Lists!$A$4:$E$9,5,FALSE),""))</f>
        <v/>
      </c>
      <c r="I448" s="8" t="n"/>
      <c r="J448" s="8" t="n"/>
      <c r="K448" s="6" t="n"/>
      <c r="L448" s="9">
        <f>IF(OR(I448="",J448=""),"",ROUND(MOD(J448-I448,1)*24,2))</f>
        <v/>
      </c>
      <c r="M448" s="9">
        <f>IF(F448="","",IFERROR(VLOOKUP(F448,Lists!$A$4:$E$9,3,FALSE),""))</f>
        <v/>
      </c>
      <c r="N448" s="9">
        <f>IF(OR(L448="",M448=""),"",FLOOR(MAX(0,L448-M448),0.5))</f>
        <v/>
      </c>
      <c r="O448" s="10">
        <f>IF(OR(I448="",G448=""),"",MAX(0,ROUND((MOD(I448-G448+0.5,1)-0.5)*1440,0)))</f>
        <v/>
      </c>
      <c r="P448" s="10">
        <f>IF(OR(J448="",H448=""),"",MAX(0,ROUND((MOD(H448-J448+0.5,1)-0.5)*1440,0)))</f>
        <v/>
      </c>
      <c r="Q448" s="6" t="n"/>
      <c r="R448" s="6" t="n"/>
    </row>
    <row r="449">
      <c r="A449" s="5" t="n"/>
      <c r="B449" s="6" t="n"/>
      <c r="C449" s="6" t="n"/>
      <c r="D449" s="6" t="n"/>
      <c r="E449" s="6" t="n"/>
      <c r="F449" s="6" t="n"/>
      <c r="G449" s="7">
        <f>IF(F449="","",IFERROR(VLOOKUP(F449,Lists!$A$4:$E$9,4,FALSE),""))</f>
        <v/>
      </c>
      <c r="H449" s="7">
        <f>IF(F449="","",IFERROR(VLOOKUP(F449,Lists!$A$4:$E$9,5,FALSE),""))</f>
        <v/>
      </c>
      <c r="I449" s="8" t="n"/>
      <c r="J449" s="8" t="n"/>
      <c r="K449" s="6" t="n"/>
      <c r="L449" s="9">
        <f>IF(OR(I449="",J449=""),"",ROUND(MOD(J449-I449,1)*24,2))</f>
        <v/>
      </c>
      <c r="M449" s="9">
        <f>IF(F449="","",IFERROR(VLOOKUP(F449,Lists!$A$4:$E$9,3,FALSE),""))</f>
        <v/>
      </c>
      <c r="N449" s="9">
        <f>IF(OR(L449="",M449=""),"",FLOOR(MAX(0,L449-M449),0.5))</f>
        <v/>
      </c>
      <c r="O449" s="10">
        <f>IF(OR(I449="",G449=""),"",MAX(0,ROUND((MOD(I449-G449+0.5,1)-0.5)*1440,0)))</f>
        <v/>
      </c>
      <c r="P449" s="10">
        <f>IF(OR(J449="",H449=""),"",MAX(0,ROUND((MOD(H449-J449+0.5,1)-0.5)*1440,0)))</f>
        <v/>
      </c>
      <c r="Q449" s="6" t="n"/>
      <c r="R449" s="6" t="n"/>
    </row>
    <row r="450">
      <c r="A450" s="5" t="n"/>
      <c r="B450" s="6" t="n"/>
      <c r="C450" s="6" t="n"/>
      <c r="D450" s="6" t="n"/>
      <c r="E450" s="6" t="n"/>
      <c r="F450" s="6" t="n"/>
      <c r="G450" s="7">
        <f>IF(F450="","",IFERROR(VLOOKUP(F450,Lists!$A$4:$E$9,4,FALSE),""))</f>
        <v/>
      </c>
      <c r="H450" s="7">
        <f>IF(F450="","",IFERROR(VLOOKUP(F450,Lists!$A$4:$E$9,5,FALSE),""))</f>
        <v/>
      </c>
      <c r="I450" s="8" t="n"/>
      <c r="J450" s="8" t="n"/>
      <c r="K450" s="6" t="n"/>
      <c r="L450" s="9">
        <f>IF(OR(I450="",J450=""),"",ROUND(MOD(J450-I450,1)*24,2))</f>
        <v/>
      </c>
      <c r="M450" s="9">
        <f>IF(F450="","",IFERROR(VLOOKUP(F450,Lists!$A$4:$E$9,3,FALSE),""))</f>
        <v/>
      </c>
      <c r="N450" s="9">
        <f>IF(OR(L450="",M450=""),"",FLOOR(MAX(0,L450-M450),0.5))</f>
        <v/>
      </c>
      <c r="O450" s="10">
        <f>IF(OR(I450="",G450=""),"",MAX(0,ROUND((MOD(I450-G450+0.5,1)-0.5)*1440,0)))</f>
        <v/>
      </c>
      <c r="P450" s="10">
        <f>IF(OR(J450="",H450=""),"",MAX(0,ROUND((MOD(H450-J450+0.5,1)-0.5)*1440,0)))</f>
        <v/>
      </c>
      <c r="Q450" s="6" t="n"/>
      <c r="R450" s="6" t="n"/>
    </row>
    <row r="451">
      <c r="A451" s="5" t="n"/>
      <c r="B451" s="6" t="n"/>
      <c r="C451" s="6" t="n"/>
      <c r="D451" s="6" t="n"/>
      <c r="E451" s="6" t="n"/>
      <c r="F451" s="6" t="n"/>
      <c r="G451" s="7">
        <f>IF(F451="","",IFERROR(VLOOKUP(F451,Lists!$A$4:$E$9,4,FALSE),""))</f>
        <v/>
      </c>
      <c r="H451" s="7">
        <f>IF(F451="","",IFERROR(VLOOKUP(F451,Lists!$A$4:$E$9,5,FALSE),""))</f>
        <v/>
      </c>
      <c r="I451" s="8" t="n"/>
      <c r="J451" s="8" t="n"/>
      <c r="K451" s="6" t="n"/>
      <c r="L451" s="9">
        <f>IF(OR(I451="",J451=""),"",ROUND(MOD(J451-I451,1)*24,2))</f>
        <v/>
      </c>
      <c r="M451" s="9">
        <f>IF(F451="","",IFERROR(VLOOKUP(F451,Lists!$A$4:$E$9,3,FALSE),""))</f>
        <v/>
      </c>
      <c r="N451" s="9">
        <f>IF(OR(L451="",M451=""),"",FLOOR(MAX(0,L451-M451),0.5))</f>
        <v/>
      </c>
      <c r="O451" s="10">
        <f>IF(OR(I451="",G451=""),"",MAX(0,ROUND((MOD(I451-G451+0.5,1)-0.5)*1440,0)))</f>
        <v/>
      </c>
      <c r="P451" s="10">
        <f>IF(OR(J451="",H451=""),"",MAX(0,ROUND((MOD(H451-J451+0.5,1)-0.5)*1440,0)))</f>
        <v/>
      </c>
      <c r="Q451" s="6" t="n"/>
      <c r="R451" s="6" t="n"/>
    </row>
    <row r="452">
      <c r="A452" s="5" t="n"/>
      <c r="B452" s="6" t="n"/>
      <c r="C452" s="6" t="n"/>
      <c r="D452" s="6" t="n"/>
      <c r="E452" s="6" t="n"/>
      <c r="F452" s="6" t="n"/>
      <c r="G452" s="7">
        <f>IF(F452="","",IFERROR(VLOOKUP(F452,Lists!$A$4:$E$9,4,FALSE),""))</f>
        <v/>
      </c>
      <c r="H452" s="7">
        <f>IF(F452="","",IFERROR(VLOOKUP(F452,Lists!$A$4:$E$9,5,FALSE),""))</f>
        <v/>
      </c>
      <c r="I452" s="8" t="n"/>
      <c r="J452" s="8" t="n"/>
      <c r="K452" s="6" t="n"/>
      <c r="L452" s="9">
        <f>IF(OR(I452="",J452=""),"",ROUND(MOD(J452-I452,1)*24,2))</f>
        <v/>
      </c>
      <c r="M452" s="9">
        <f>IF(F452="","",IFERROR(VLOOKUP(F452,Lists!$A$4:$E$9,3,FALSE),""))</f>
        <v/>
      </c>
      <c r="N452" s="9">
        <f>IF(OR(L452="",M452=""),"",FLOOR(MAX(0,L452-M452),0.5))</f>
        <v/>
      </c>
      <c r="O452" s="10">
        <f>IF(OR(I452="",G452=""),"",MAX(0,ROUND((MOD(I452-G452+0.5,1)-0.5)*1440,0)))</f>
        <v/>
      </c>
      <c r="P452" s="10">
        <f>IF(OR(J452="",H452=""),"",MAX(0,ROUND((MOD(H452-J452+0.5,1)-0.5)*1440,0)))</f>
        <v/>
      </c>
      <c r="Q452" s="6" t="n"/>
      <c r="R452" s="6" t="n"/>
    </row>
    <row r="453">
      <c r="A453" s="5" t="n"/>
      <c r="B453" s="6" t="n"/>
      <c r="C453" s="6" t="n"/>
      <c r="D453" s="6" t="n"/>
      <c r="E453" s="6" t="n"/>
      <c r="F453" s="6" t="n"/>
      <c r="G453" s="7">
        <f>IF(F453="","",IFERROR(VLOOKUP(F453,Lists!$A$4:$E$9,4,FALSE),""))</f>
        <v/>
      </c>
      <c r="H453" s="7">
        <f>IF(F453="","",IFERROR(VLOOKUP(F453,Lists!$A$4:$E$9,5,FALSE),""))</f>
        <v/>
      </c>
      <c r="I453" s="8" t="n"/>
      <c r="J453" s="8" t="n"/>
      <c r="K453" s="6" t="n"/>
      <c r="L453" s="9">
        <f>IF(OR(I453="",J453=""),"",ROUND(MOD(J453-I453,1)*24,2))</f>
        <v/>
      </c>
      <c r="M453" s="9">
        <f>IF(F453="","",IFERROR(VLOOKUP(F453,Lists!$A$4:$E$9,3,FALSE),""))</f>
        <v/>
      </c>
      <c r="N453" s="9">
        <f>IF(OR(L453="",M453=""),"",FLOOR(MAX(0,L453-M453),0.5))</f>
        <v/>
      </c>
      <c r="O453" s="10">
        <f>IF(OR(I453="",G453=""),"",MAX(0,ROUND((MOD(I453-G453+0.5,1)-0.5)*1440,0)))</f>
        <v/>
      </c>
      <c r="P453" s="10">
        <f>IF(OR(J453="",H453=""),"",MAX(0,ROUND((MOD(H453-J453+0.5,1)-0.5)*1440,0)))</f>
        <v/>
      </c>
      <c r="Q453" s="6" t="n"/>
      <c r="R453" s="6" t="n"/>
    </row>
    <row r="454">
      <c r="A454" s="5" t="n"/>
      <c r="B454" s="6" t="n"/>
      <c r="C454" s="6" t="n"/>
      <c r="D454" s="6" t="n"/>
      <c r="E454" s="6" t="n"/>
      <c r="F454" s="6" t="n"/>
      <c r="G454" s="7">
        <f>IF(F454="","",IFERROR(VLOOKUP(F454,Lists!$A$4:$E$9,4,FALSE),""))</f>
        <v/>
      </c>
      <c r="H454" s="7">
        <f>IF(F454="","",IFERROR(VLOOKUP(F454,Lists!$A$4:$E$9,5,FALSE),""))</f>
        <v/>
      </c>
      <c r="I454" s="8" t="n"/>
      <c r="J454" s="8" t="n"/>
      <c r="K454" s="6" t="n"/>
      <c r="L454" s="9">
        <f>IF(OR(I454="",J454=""),"",ROUND(MOD(J454-I454,1)*24,2))</f>
        <v/>
      </c>
      <c r="M454" s="9">
        <f>IF(F454="","",IFERROR(VLOOKUP(F454,Lists!$A$4:$E$9,3,FALSE),""))</f>
        <v/>
      </c>
      <c r="N454" s="9">
        <f>IF(OR(L454="",M454=""),"",FLOOR(MAX(0,L454-M454),0.5))</f>
        <v/>
      </c>
      <c r="O454" s="10">
        <f>IF(OR(I454="",G454=""),"",MAX(0,ROUND((MOD(I454-G454+0.5,1)-0.5)*1440,0)))</f>
        <v/>
      </c>
      <c r="P454" s="10">
        <f>IF(OR(J454="",H454=""),"",MAX(0,ROUND((MOD(H454-J454+0.5,1)-0.5)*1440,0)))</f>
        <v/>
      </c>
      <c r="Q454" s="6" t="n"/>
      <c r="R454" s="6" t="n"/>
    </row>
    <row r="455">
      <c r="A455" s="5" t="n"/>
      <c r="B455" s="6" t="n"/>
      <c r="C455" s="6" t="n"/>
      <c r="D455" s="6" t="n"/>
      <c r="E455" s="6" t="n"/>
      <c r="F455" s="6" t="n"/>
      <c r="G455" s="7">
        <f>IF(F455="","",IFERROR(VLOOKUP(F455,Lists!$A$4:$E$9,4,FALSE),""))</f>
        <v/>
      </c>
      <c r="H455" s="7">
        <f>IF(F455="","",IFERROR(VLOOKUP(F455,Lists!$A$4:$E$9,5,FALSE),""))</f>
        <v/>
      </c>
      <c r="I455" s="8" t="n"/>
      <c r="J455" s="8" t="n"/>
      <c r="K455" s="6" t="n"/>
      <c r="L455" s="9">
        <f>IF(OR(I455="",J455=""),"",ROUND(MOD(J455-I455,1)*24,2))</f>
        <v/>
      </c>
      <c r="M455" s="9">
        <f>IF(F455="","",IFERROR(VLOOKUP(F455,Lists!$A$4:$E$9,3,FALSE),""))</f>
        <v/>
      </c>
      <c r="N455" s="9">
        <f>IF(OR(L455="",M455=""),"",FLOOR(MAX(0,L455-M455),0.5))</f>
        <v/>
      </c>
      <c r="O455" s="10">
        <f>IF(OR(I455="",G455=""),"",MAX(0,ROUND((MOD(I455-G455+0.5,1)-0.5)*1440,0)))</f>
        <v/>
      </c>
      <c r="P455" s="10">
        <f>IF(OR(J455="",H455=""),"",MAX(0,ROUND((MOD(H455-J455+0.5,1)-0.5)*1440,0)))</f>
        <v/>
      </c>
      <c r="Q455" s="6" t="n"/>
      <c r="R455" s="6" t="n"/>
    </row>
    <row r="456">
      <c r="A456" s="5" t="n"/>
      <c r="B456" s="6" t="n"/>
      <c r="C456" s="6" t="n"/>
      <c r="D456" s="6" t="n"/>
      <c r="E456" s="6" t="n"/>
      <c r="F456" s="6" t="n"/>
      <c r="G456" s="7">
        <f>IF(F456="","",IFERROR(VLOOKUP(F456,Lists!$A$4:$E$9,4,FALSE),""))</f>
        <v/>
      </c>
      <c r="H456" s="7">
        <f>IF(F456="","",IFERROR(VLOOKUP(F456,Lists!$A$4:$E$9,5,FALSE),""))</f>
        <v/>
      </c>
      <c r="I456" s="8" t="n"/>
      <c r="J456" s="8" t="n"/>
      <c r="K456" s="6" t="n"/>
      <c r="L456" s="9">
        <f>IF(OR(I456="",J456=""),"",ROUND(MOD(J456-I456,1)*24,2))</f>
        <v/>
      </c>
      <c r="M456" s="9">
        <f>IF(F456="","",IFERROR(VLOOKUP(F456,Lists!$A$4:$E$9,3,FALSE),""))</f>
        <v/>
      </c>
      <c r="N456" s="9">
        <f>IF(OR(L456="",M456=""),"",FLOOR(MAX(0,L456-M456),0.5))</f>
        <v/>
      </c>
      <c r="O456" s="10">
        <f>IF(OR(I456="",G456=""),"",MAX(0,ROUND((MOD(I456-G456+0.5,1)-0.5)*1440,0)))</f>
        <v/>
      </c>
      <c r="P456" s="10">
        <f>IF(OR(J456="",H456=""),"",MAX(0,ROUND((MOD(H456-J456+0.5,1)-0.5)*1440,0)))</f>
        <v/>
      </c>
      <c r="Q456" s="6" t="n"/>
      <c r="R456" s="6" t="n"/>
    </row>
    <row r="457">
      <c r="A457" s="5" t="n"/>
      <c r="B457" s="6" t="n"/>
      <c r="C457" s="6" t="n"/>
      <c r="D457" s="6" t="n"/>
      <c r="E457" s="6" t="n"/>
      <c r="F457" s="6" t="n"/>
      <c r="G457" s="7">
        <f>IF(F457="","",IFERROR(VLOOKUP(F457,Lists!$A$4:$E$9,4,FALSE),""))</f>
        <v/>
      </c>
      <c r="H457" s="7">
        <f>IF(F457="","",IFERROR(VLOOKUP(F457,Lists!$A$4:$E$9,5,FALSE),""))</f>
        <v/>
      </c>
      <c r="I457" s="8" t="n"/>
      <c r="J457" s="8" t="n"/>
      <c r="K457" s="6" t="n"/>
      <c r="L457" s="9">
        <f>IF(OR(I457="",J457=""),"",ROUND(MOD(J457-I457,1)*24,2))</f>
        <v/>
      </c>
      <c r="M457" s="9">
        <f>IF(F457="","",IFERROR(VLOOKUP(F457,Lists!$A$4:$E$9,3,FALSE),""))</f>
        <v/>
      </c>
      <c r="N457" s="9">
        <f>IF(OR(L457="",M457=""),"",FLOOR(MAX(0,L457-M457),0.5))</f>
        <v/>
      </c>
      <c r="O457" s="10">
        <f>IF(OR(I457="",G457=""),"",MAX(0,ROUND((MOD(I457-G457+0.5,1)-0.5)*1440,0)))</f>
        <v/>
      </c>
      <c r="P457" s="10">
        <f>IF(OR(J457="",H457=""),"",MAX(0,ROUND((MOD(H457-J457+0.5,1)-0.5)*1440,0)))</f>
        <v/>
      </c>
      <c r="Q457" s="6" t="n"/>
      <c r="R457" s="6" t="n"/>
    </row>
    <row r="458">
      <c r="A458" s="5" t="n"/>
      <c r="B458" s="6" t="n"/>
      <c r="C458" s="6" t="n"/>
      <c r="D458" s="6" t="n"/>
      <c r="E458" s="6" t="n"/>
      <c r="F458" s="6" t="n"/>
      <c r="G458" s="7">
        <f>IF(F458="","",IFERROR(VLOOKUP(F458,Lists!$A$4:$E$9,4,FALSE),""))</f>
        <v/>
      </c>
      <c r="H458" s="7">
        <f>IF(F458="","",IFERROR(VLOOKUP(F458,Lists!$A$4:$E$9,5,FALSE),""))</f>
        <v/>
      </c>
      <c r="I458" s="8" t="n"/>
      <c r="J458" s="8" t="n"/>
      <c r="K458" s="6" t="n"/>
      <c r="L458" s="9">
        <f>IF(OR(I458="",J458=""),"",ROUND(MOD(J458-I458,1)*24,2))</f>
        <v/>
      </c>
      <c r="M458" s="9">
        <f>IF(F458="","",IFERROR(VLOOKUP(F458,Lists!$A$4:$E$9,3,FALSE),""))</f>
        <v/>
      </c>
      <c r="N458" s="9">
        <f>IF(OR(L458="",M458=""),"",FLOOR(MAX(0,L458-M458),0.5))</f>
        <v/>
      </c>
      <c r="O458" s="10">
        <f>IF(OR(I458="",G458=""),"",MAX(0,ROUND((MOD(I458-G458+0.5,1)-0.5)*1440,0)))</f>
        <v/>
      </c>
      <c r="P458" s="10">
        <f>IF(OR(J458="",H458=""),"",MAX(0,ROUND((MOD(H458-J458+0.5,1)-0.5)*1440,0)))</f>
        <v/>
      </c>
      <c r="Q458" s="6" t="n"/>
      <c r="R458" s="6" t="n"/>
    </row>
    <row r="459">
      <c r="A459" s="5" t="n"/>
      <c r="B459" s="6" t="n"/>
      <c r="C459" s="6" t="n"/>
      <c r="D459" s="6" t="n"/>
      <c r="E459" s="6" t="n"/>
      <c r="F459" s="6" t="n"/>
      <c r="G459" s="7">
        <f>IF(F459="","",IFERROR(VLOOKUP(F459,Lists!$A$4:$E$9,4,FALSE),""))</f>
        <v/>
      </c>
      <c r="H459" s="7">
        <f>IF(F459="","",IFERROR(VLOOKUP(F459,Lists!$A$4:$E$9,5,FALSE),""))</f>
        <v/>
      </c>
      <c r="I459" s="8" t="n"/>
      <c r="J459" s="8" t="n"/>
      <c r="K459" s="6" t="n"/>
      <c r="L459" s="9">
        <f>IF(OR(I459="",J459=""),"",ROUND(MOD(J459-I459,1)*24,2))</f>
        <v/>
      </c>
      <c r="M459" s="9">
        <f>IF(F459="","",IFERROR(VLOOKUP(F459,Lists!$A$4:$E$9,3,FALSE),""))</f>
        <v/>
      </c>
      <c r="N459" s="9">
        <f>IF(OR(L459="",M459=""),"",FLOOR(MAX(0,L459-M459),0.5))</f>
        <v/>
      </c>
      <c r="O459" s="10">
        <f>IF(OR(I459="",G459=""),"",MAX(0,ROUND((MOD(I459-G459+0.5,1)-0.5)*1440,0)))</f>
        <v/>
      </c>
      <c r="P459" s="10">
        <f>IF(OR(J459="",H459=""),"",MAX(0,ROUND((MOD(H459-J459+0.5,1)-0.5)*1440,0)))</f>
        <v/>
      </c>
      <c r="Q459" s="6" t="n"/>
      <c r="R459" s="6" t="n"/>
    </row>
    <row r="460">
      <c r="A460" s="5" t="n"/>
      <c r="B460" s="6" t="n"/>
      <c r="C460" s="6" t="n"/>
      <c r="D460" s="6" t="n"/>
      <c r="E460" s="6" t="n"/>
      <c r="F460" s="6" t="n"/>
      <c r="G460" s="7">
        <f>IF(F460="","",IFERROR(VLOOKUP(F460,Lists!$A$4:$E$9,4,FALSE),""))</f>
        <v/>
      </c>
      <c r="H460" s="7">
        <f>IF(F460="","",IFERROR(VLOOKUP(F460,Lists!$A$4:$E$9,5,FALSE),""))</f>
        <v/>
      </c>
      <c r="I460" s="8" t="n"/>
      <c r="J460" s="8" t="n"/>
      <c r="K460" s="6" t="n"/>
      <c r="L460" s="9">
        <f>IF(OR(I460="",J460=""),"",ROUND(MOD(J460-I460,1)*24,2))</f>
        <v/>
      </c>
      <c r="M460" s="9">
        <f>IF(F460="","",IFERROR(VLOOKUP(F460,Lists!$A$4:$E$9,3,FALSE),""))</f>
        <v/>
      </c>
      <c r="N460" s="9">
        <f>IF(OR(L460="",M460=""),"",FLOOR(MAX(0,L460-M460),0.5))</f>
        <v/>
      </c>
      <c r="O460" s="10">
        <f>IF(OR(I460="",G460=""),"",MAX(0,ROUND((MOD(I460-G460+0.5,1)-0.5)*1440,0)))</f>
        <v/>
      </c>
      <c r="P460" s="10">
        <f>IF(OR(J460="",H460=""),"",MAX(0,ROUND((MOD(H460-J460+0.5,1)-0.5)*1440,0)))</f>
        <v/>
      </c>
      <c r="Q460" s="6" t="n"/>
      <c r="R460" s="6" t="n"/>
    </row>
    <row r="461">
      <c r="A461" s="5" t="n"/>
      <c r="B461" s="6" t="n"/>
      <c r="C461" s="6" t="n"/>
      <c r="D461" s="6" t="n"/>
      <c r="E461" s="6" t="n"/>
      <c r="F461" s="6" t="n"/>
      <c r="G461" s="7">
        <f>IF(F461="","",IFERROR(VLOOKUP(F461,Lists!$A$4:$E$9,4,FALSE),""))</f>
        <v/>
      </c>
      <c r="H461" s="7">
        <f>IF(F461="","",IFERROR(VLOOKUP(F461,Lists!$A$4:$E$9,5,FALSE),""))</f>
        <v/>
      </c>
      <c r="I461" s="8" t="n"/>
      <c r="J461" s="8" t="n"/>
      <c r="K461" s="6" t="n"/>
      <c r="L461" s="9">
        <f>IF(OR(I461="",J461=""),"",ROUND(MOD(J461-I461,1)*24,2))</f>
        <v/>
      </c>
      <c r="M461" s="9">
        <f>IF(F461="","",IFERROR(VLOOKUP(F461,Lists!$A$4:$E$9,3,FALSE),""))</f>
        <v/>
      </c>
      <c r="N461" s="9">
        <f>IF(OR(L461="",M461=""),"",FLOOR(MAX(0,L461-M461),0.5))</f>
        <v/>
      </c>
      <c r="O461" s="10">
        <f>IF(OR(I461="",G461=""),"",MAX(0,ROUND((MOD(I461-G461+0.5,1)-0.5)*1440,0)))</f>
        <v/>
      </c>
      <c r="P461" s="10">
        <f>IF(OR(J461="",H461=""),"",MAX(0,ROUND((MOD(H461-J461+0.5,1)-0.5)*1440,0)))</f>
        <v/>
      </c>
      <c r="Q461" s="6" t="n"/>
      <c r="R461" s="6" t="n"/>
    </row>
    <row r="462">
      <c r="A462" s="5" t="n"/>
      <c r="B462" s="6" t="n"/>
      <c r="C462" s="6" t="n"/>
      <c r="D462" s="6" t="n"/>
      <c r="E462" s="6" t="n"/>
      <c r="F462" s="6" t="n"/>
      <c r="G462" s="7">
        <f>IF(F462="","",IFERROR(VLOOKUP(F462,Lists!$A$4:$E$9,4,FALSE),""))</f>
        <v/>
      </c>
      <c r="H462" s="7">
        <f>IF(F462="","",IFERROR(VLOOKUP(F462,Lists!$A$4:$E$9,5,FALSE),""))</f>
        <v/>
      </c>
      <c r="I462" s="8" t="n"/>
      <c r="J462" s="8" t="n"/>
      <c r="K462" s="6" t="n"/>
      <c r="L462" s="9">
        <f>IF(OR(I462="",J462=""),"",ROUND(MOD(J462-I462,1)*24,2))</f>
        <v/>
      </c>
      <c r="M462" s="9">
        <f>IF(F462="","",IFERROR(VLOOKUP(F462,Lists!$A$4:$E$9,3,FALSE),""))</f>
        <v/>
      </c>
      <c r="N462" s="9">
        <f>IF(OR(L462="",M462=""),"",FLOOR(MAX(0,L462-M462),0.5))</f>
        <v/>
      </c>
      <c r="O462" s="10">
        <f>IF(OR(I462="",G462=""),"",MAX(0,ROUND((MOD(I462-G462+0.5,1)-0.5)*1440,0)))</f>
        <v/>
      </c>
      <c r="P462" s="10">
        <f>IF(OR(J462="",H462=""),"",MAX(0,ROUND((MOD(H462-J462+0.5,1)-0.5)*1440,0)))</f>
        <v/>
      </c>
      <c r="Q462" s="6" t="n"/>
      <c r="R462" s="6" t="n"/>
    </row>
    <row r="463">
      <c r="A463" s="5" t="n"/>
      <c r="B463" s="6" t="n"/>
      <c r="C463" s="6" t="n"/>
      <c r="D463" s="6" t="n"/>
      <c r="E463" s="6" t="n"/>
      <c r="F463" s="6" t="n"/>
      <c r="G463" s="7">
        <f>IF(F463="","",IFERROR(VLOOKUP(F463,Lists!$A$4:$E$9,4,FALSE),""))</f>
        <v/>
      </c>
      <c r="H463" s="7">
        <f>IF(F463="","",IFERROR(VLOOKUP(F463,Lists!$A$4:$E$9,5,FALSE),""))</f>
        <v/>
      </c>
      <c r="I463" s="8" t="n"/>
      <c r="J463" s="8" t="n"/>
      <c r="K463" s="6" t="n"/>
      <c r="L463" s="9">
        <f>IF(OR(I463="",J463=""),"",ROUND(MOD(J463-I463,1)*24,2))</f>
        <v/>
      </c>
      <c r="M463" s="9">
        <f>IF(F463="","",IFERROR(VLOOKUP(F463,Lists!$A$4:$E$9,3,FALSE),""))</f>
        <v/>
      </c>
      <c r="N463" s="9">
        <f>IF(OR(L463="",M463=""),"",FLOOR(MAX(0,L463-M463),0.5))</f>
        <v/>
      </c>
      <c r="O463" s="10">
        <f>IF(OR(I463="",G463=""),"",MAX(0,ROUND((MOD(I463-G463+0.5,1)-0.5)*1440,0)))</f>
        <v/>
      </c>
      <c r="P463" s="10">
        <f>IF(OR(J463="",H463=""),"",MAX(0,ROUND((MOD(H463-J463+0.5,1)-0.5)*1440,0)))</f>
        <v/>
      </c>
      <c r="Q463" s="6" t="n"/>
      <c r="R463" s="6" t="n"/>
    </row>
    <row r="464">
      <c r="A464" s="5" t="n"/>
      <c r="B464" s="6" t="n"/>
      <c r="C464" s="6" t="n"/>
      <c r="D464" s="6" t="n"/>
      <c r="E464" s="6" t="n"/>
      <c r="F464" s="6" t="n"/>
      <c r="G464" s="7">
        <f>IF(F464="","",IFERROR(VLOOKUP(F464,Lists!$A$4:$E$9,4,FALSE),""))</f>
        <v/>
      </c>
      <c r="H464" s="7">
        <f>IF(F464="","",IFERROR(VLOOKUP(F464,Lists!$A$4:$E$9,5,FALSE),""))</f>
        <v/>
      </c>
      <c r="I464" s="8" t="n"/>
      <c r="J464" s="8" t="n"/>
      <c r="K464" s="6" t="n"/>
      <c r="L464" s="9">
        <f>IF(OR(I464="",J464=""),"",ROUND(MOD(J464-I464,1)*24,2))</f>
        <v/>
      </c>
      <c r="M464" s="9">
        <f>IF(F464="","",IFERROR(VLOOKUP(F464,Lists!$A$4:$E$9,3,FALSE),""))</f>
        <v/>
      </c>
      <c r="N464" s="9">
        <f>IF(OR(L464="",M464=""),"",FLOOR(MAX(0,L464-M464),0.5))</f>
        <v/>
      </c>
      <c r="O464" s="10">
        <f>IF(OR(I464="",G464=""),"",MAX(0,ROUND((MOD(I464-G464+0.5,1)-0.5)*1440,0)))</f>
        <v/>
      </c>
      <c r="P464" s="10">
        <f>IF(OR(J464="",H464=""),"",MAX(0,ROUND((MOD(H464-J464+0.5,1)-0.5)*1440,0)))</f>
        <v/>
      </c>
      <c r="Q464" s="6" t="n"/>
      <c r="R464" s="6" t="n"/>
    </row>
    <row r="465">
      <c r="A465" s="5" t="n"/>
      <c r="B465" s="6" t="n"/>
      <c r="C465" s="6" t="n"/>
      <c r="D465" s="6" t="n"/>
      <c r="E465" s="6" t="n"/>
      <c r="F465" s="6" t="n"/>
      <c r="G465" s="7">
        <f>IF(F465="","",IFERROR(VLOOKUP(F465,Lists!$A$4:$E$9,4,FALSE),""))</f>
        <v/>
      </c>
      <c r="H465" s="7">
        <f>IF(F465="","",IFERROR(VLOOKUP(F465,Lists!$A$4:$E$9,5,FALSE),""))</f>
        <v/>
      </c>
      <c r="I465" s="8" t="n"/>
      <c r="J465" s="8" t="n"/>
      <c r="K465" s="6" t="n"/>
      <c r="L465" s="9">
        <f>IF(OR(I465="",J465=""),"",ROUND(MOD(J465-I465,1)*24,2))</f>
        <v/>
      </c>
      <c r="M465" s="9">
        <f>IF(F465="","",IFERROR(VLOOKUP(F465,Lists!$A$4:$E$9,3,FALSE),""))</f>
        <v/>
      </c>
      <c r="N465" s="9">
        <f>IF(OR(L465="",M465=""),"",FLOOR(MAX(0,L465-M465),0.5))</f>
        <v/>
      </c>
      <c r="O465" s="10">
        <f>IF(OR(I465="",G465=""),"",MAX(0,ROUND((MOD(I465-G465+0.5,1)-0.5)*1440,0)))</f>
        <v/>
      </c>
      <c r="P465" s="10">
        <f>IF(OR(J465="",H465=""),"",MAX(0,ROUND((MOD(H465-J465+0.5,1)-0.5)*1440,0)))</f>
        <v/>
      </c>
      <c r="Q465" s="6" t="n"/>
      <c r="R465" s="6" t="n"/>
    </row>
    <row r="466">
      <c r="A466" s="5" t="n"/>
      <c r="B466" s="6" t="n"/>
      <c r="C466" s="6" t="n"/>
      <c r="D466" s="6" t="n"/>
      <c r="E466" s="6" t="n"/>
      <c r="F466" s="6" t="n"/>
      <c r="G466" s="7">
        <f>IF(F466="","",IFERROR(VLOOKUP(F466,Lists!$A$4:$E$9,4,FALSE),""))</f>
        <v/>
      </c>
      <c r="H466" s="7">
        <f>IF(F466="","",IFERROR(VLOOKUP(F466,Lists!$A$4:$E$9,5,FALSE),""))</f>
        <v/>
      </c>
      <c r="I466" s="8" t="n"/>
      <c r="J466" s="8" t="n"/>
      <c r="K466" s="6" t="n"/>
      <c r="L466" s="9">
        <f>IF(OR(I466="",J466=""),"",ROUND(MOD(J466-I466,1)*24,2))</f>
        <v/>
      </c>
      <c r="M466" s="9">
        <f>IF(F466="","",IFERROR(VLOOKUP(F466,Lists!$A$4:$E$9,3,FALSE),""))</f>
        <v/>
      </c>
      <c r="N466" s="9">
        <f>IF(OR(L466="",M466=""),"",FLOOR(MAX(0,L466-M466),0.5))</f>
        <v/>
      </c>
      <c r="O466" s="10">
        <f>IF(OR(I466="",G466=""),"",MAX(0,ROUND((MOD(I466-G466+0.5,1)-0.5)*1440,0)))</f>
        <v/>
      </c>
      <c r="P466" s="10">
        <f>IF(OR(J466="",H466=""),"",MAX(0,ROUND((MOD(H466-J466+0.5,1)-0.5)*1440,0)))</f>
        <v/>
      </c>
      <c r="Q466" s="6" t="n"/>
      <c r="R466" s="6" t="n"/>
    </row>
    <row r="467">
      <c r="A467" s="5" t="n"/>
      <c r="B467" s="6" t="n"/>
      <c r="C467" s="6" t="n"/>
      <c r="D467" s="6" t="n"/>
      <c r="E467" s="6" t="n"/>
      <c r="F467" s="6" t="n"/>
      <c r="G467" s="7">
        <f>IF(F467="","",IFERROR(VLOOKUP(F467,Lists!$A$4:$E$9,4,FALSE),""))</f>
        <v/>
      </c>
      <c r="H467" s="7">
        <f>IF(F467="","",IFERROR(VLOOKUP(F467,Lists!$A$4:$E$9,5,FALSE),""))</f>
        <v/>
      </c>
      <c r="I467" s="8" t="n"/>
      <c r="J467" s="8" t="n"/>
      <c r="K467" s="6" t="n"/>
      <c r="L467" s="9">
        <f>IF(OR(I467="",J467=""),"",ROUND(MOD(J467-I467,1)*24,2))</f>
        <v/>
      </c>
      <c r="M467" s="9">
        <f>IF(F467="","",IFERROR(VLOOKUP(F467,Lists!$A$4:$E$9,3,FALSE),""))</f>
        <v/>
      </c>
      <c r="N467" s="9">
        <f>IF(OR(L467="",M467=""),"",FLOOR(MAX(0,L467-M467),0.5))</f>
        <v/>
      </c>
      <c r="O467" s="10">
        <f>IF(OR(I467="",G467=""),"",MAX(0,ROUND((MOD(I467-G467+0.5,1)-0.5)*1440,0)))</f>
        <v/>
      </c>
      <c r="P467" s="10">
        <f>IF(OR(J467="",H467=""),"",MAX(0,ROUND((MOD(H467-J467+0.5,1)-0.5)*1440,0)))</f>
        <v/>
      </c>
      <c r="Q467" s="6" t="n"/>
      <c r="R467" s="6" t="n"/>
    </row>
    <row r="468">
      <c r="A468" s="5" t="n"/>
      <c r="B468" s="6" t="n"/>
      <c r="C468" s="6" t="n"/>
      <c r="D468" s="6" t="n"/>
      <c r="E468" s="6" t="n"/>
      <c r="F468" s="6" t="n"/>
      <c r="G468" s="7">
        <f>IF(F468="","",IFERROR(VLOOKUP(F468,Lists!$A$4:$E$9,4,FALSE),""))</f>
        <v/>
      </c>
      <c r="H468" s="7">
        <f>IF(F468="","",IFERROR(VLOOKUP(F468,Lists!$A$4:$E$9,5,FALSE),""))</f>
        <v/>
      </c>
      <c r="I468" s="8" t="n"/>
      <c r="J468" s="8" t="n"/>
      <c r="K468" s="6" t="n"/>
      <c r="L468" s="9">
        <f>IF(OR(I468="",J468=""),"",ROUND(MOD(J468-I468,1)*24,2))</f>
        <v/>
      </c>
      <c r="M468" s="9">
        <f>IF(F468="","",IFERROR(VLOOKUP(F468,Lists!$A$4:$E$9,3,FALSE),""))</f>
        <v/>
      </c>
      <c r="N468" s="9">
        <f>IF(OR(L468="",M468=""),"",FLOOR(MAX(0,L468-M468),0.5))</f>
        <v/>
      </c>
      <c r="O468" s="10">
        <f>IF(OR(I468="",G468=""),"",MAX(0,ROUND((MOD(I468-G468+0.5,1)-0.5)*1440,0)))</f>
        <v/>
      </c>
      <c r="P468" s="10">
        <f>IF(OR(J468="",H468=""),"",MAX(0,ROUND((MOD(H468-J468+0.5,1)-0.5)*1440,0)))</f>
        <v/>
      </c>
      <c r="Q468" s="6" t="n"/>
      <c r="R468" s="6" t="n"/>
    </row>
    <row r="469">
      <c r="A469" s="5" t="n"/>
      <c r="B469" s="6" t="n"/>
      <c r="C469" s="6" t="n"/>
      <c r="D469" s="6" t="n"/>
      <c r="E469" s="6" t="n"/>
      <c r="F469" s="6" t="n"/>
      <c r="G469" s="7">
        <f>IF(F469="","",IFERROR(VLOOKUP(F469,Lists!$A$4:$E$9,4,FALSE),""))</f>
        <v/>
      </c>
      <c r="H469" s="7">
        <f>IF(F469="","",IFERROR(VLOOKUP(F469,Lists!$A$4:$E$9,5,FALSE),""))</f>
        <v/>
      </c>
      <c r="I469" s="8" t="n"/>
      <c r="J469" s="8" t="n"/>
      <c r="K469" s="6" t="n"/>
      <c r="L469" s="9">
        <f>IF(OR(I469="",J469=""),"",ROUND(MOD(J469-I469,1)*24,2))</f>
        <v/>
      </c>
      <c r="M469" s="9">
        <f>IF(F469="","",IFERROR(VLOOKUP(F469,Lists!$A$4:$E$9,3,FALSE),""))</f>
        <v/>
      </c>
      <c r="N469" s="9">
        <f>IF(OR(L469="",M469=""),"",FLOOR(MAX(0,L469-M469),0.5))</f>
        <v/>
      </c>
      <c r="O469" s="10">
        <f>IF(OR(I469="",G469=""),"",MAX(0,ROUND((MOD(I469-G469+0.5,1)-0.5)*1440,0)))</f>
        <v/>
      </c>
      <c r="P469" s="10">
        <f>IF(OR(J469="",H469=""),"",MAX(0,ROUND((MOD(H469-J469+0.5,1)-0.5)*1440,0)))</f>
        <v/>
      </c>
      <c r="Q469" s="6" t="n"/>
      <c r="R469" s="6" t="n"/>
    </row>
    <row r="470">
      <c r="A470" s="5" t="n"/>
      <c r="B470" s="6" t="n"/>
      <c r="C470" s="6" t="n"/>
      <c r="D470" s="6" t="n"/>
      <c r="E470" s="6" t="n"/>
      <c r="F470" s="6" t="n"/>
      <c r="G470" s="7">
        <f>IF(F470="","",IFERROR(VLOOKUP(F470,Lists!$A$4:$E$9,4,FALSE),""))</f>
        <v/>
      </c>
      <c r="H470" s="7">
        <f>IF(F470="","",IFERROR(VLOOKUP(F470,Lists!$A$4:$E$9,5,FALSE),""))</f>
        <v/>
      </c>
      <c r="I470" s="8" t="n"/>
      <c r="J470" s="8" t="n"/>
      <c r="K470" s="6" t="n"/>
      <c r="L470" s="9">
        <f>IF(OR(I470="",J470=""),"",ROUND(MOD(J470-I470,1)*24,2))</f>
        <v/>
      </c>
      <c r="M470" s="9">
        <f>IF(F470="","",IFERROR(VLOOKUP(F470,Lists!$A$4:$E$9,3,FALSE),""))</f>
        <v/>
      </c>
      <c r="N470" s="9">
        <f>IF(OR(L470="",M470=""),"",FLOOR(MAX(0,L470-M470),0.5))</f>
        <v/>
      </c>
      <c r="O470" s="10">
        <f>IF(OR(I470="",G470=""),"",MAX(0,ROUND((MOD(I470-G470+0.5,1)-0.5)*1440,0)))</f>
        <v/>
      </c>
      <c r="P470" s="10">
        <f>IF(OR(J470="",H470=""),"",MAX(0,ROUND((MOD(H470-J470+0.5,1)-0.5)*1440,0)))</f>
        <v/>
      </c>
      <c r="Q470" s="6" t="n"/>
      <c r="R470" s="6" t="n"/>
    </row>
    <row r="471">
      <c r="A471" s="5" t="n"/>
      <c r="B471" s="6" t="n"/>
      <c r="C471" s="6" t="n"/>
      <c r="D471" s="6" t="n"/>
      <c r="E471" s="6" t="n"/>
      <c r="F471" s="6" t="n"/>
      <c r="G471" s="7">
        <f>IF(F471="","",IFERROR(VLOOKUP(F471,Lists!$A$4:$E$9,4,FALSE),""))</f>
        <v/>
      </c>
      <c r="H471" s="7">
        <f>IF(F471="","",IFERROR(VLOOKUP(F471,Lists!$A$4:$E$9,5,FALSE),""))</f>
        <v/>
      </c>
      <c r="I471" s="8" t="n"/>
      <c r="J471" s="8" t="n"/>
      <c r="K471" s="6" t="n"/>
      <c r="L471" s="9">
        <f>IF(OR(I471="",J471=""),"",ROUND(MOD(J471-I471,1)*24,2))</f>
        <v/>
      </c>
      <c r="M471" s="9">
        <f>IF(F471="","",IFERROR(VLOOKUP(F471,Lists!$A$4:$E$9,3,FALSE),""))</f>
        <v/>
      </c>
      <c r="N471" s="9">
        <f>IF(OR(L471="",M471=""),"",FLOOR(MAX(0,L471-M471),0.5))</f>
        <v/>
      </c>
      <c r="O471" s="10">
        <f>IF(OR(I471="",G471=""),"",MAX(0,ROUND((MOD(I471-G471+0.5,1)-0.5)*1440,0)))</f>
        <v/>
      </c>
      <c r="P471" s="10">
        <f>IF(OR(J471="",H471=""),"",MAX(0,ROUND((MOD(H471-J471+0.5,1)-0.5)*1440,0)))</f>
        <v/>
      </c>
      <c r="Q471" s="6" t="n"/>
      <c r="R471" s="6" t="n"/>
    </row>
    <row r="472">
      <c r="A472" s="5" t="n"/>
      <c r="B472" s="6" t="n"/>
      <c r="C472" s="6" t="n"/>
      <c r="D472" s="6" t="n"/>
      <c r="E472" s="6" t="n"/>
      <c r="F472" s="6" t="n"/>
      <c r="G472" s="7">
        <f>IF(F472="","",IFERROR(VLOOKUP(F472,Lists!$A$4:$E$9,4,FALSE),""))</f>
        <v/>
      </c>
      <c r="H472" s="7">
        <f>IF(F472="","",IFERROR(VLOOKUP(F472,Lists!$A$4:$E$9,5,FALSE),""))</f>
        <v/>
      </c>
      <c r="I472" s="8" t="n"/>
      <c r="J472" s="8" t="n"/>
      <c r="K472" s="6" t="n"/>
      <c r="L472" s="9">
        <f>IF(OR(I472="",J472=""),"",ROUND(MOD(J472-I472,1)*24,2))</f>
        <v/>
      </c>
      <c r="M472" s="9">
        <f>IF(F472="","",IFERROR(VLOOKUP(F472,Lists!$A$4:$E$9,3,FALSE),""))</f>
        <v/>
      </c>
      <c r="N472" s="9">
        <f>IF(OR(L472="",M472=""),"",FLOOR(MAX(0,L472-M472),0.5))</f>
        <v/>
      </c>
      <c r="O472" s="10">
        <f>IF(OR(I472="",G472=""),"",MAX(0,ROUND((MOD(I472-G472+0.5,1)-0.5)*1440,0)))</f>
        <v/>
      </c>
      <c r="P472" s="10">
        <f>IF(OR(J472="",H472=""),"",MAX(0,ROUND((MOD(H472-J472+0.5,1)-0.5)*1440,0)))</f>
        <v/>
      </c>
      <c r="Q472" s="6" t="n"/>
      <c r="R472" s="6" t="n"/>
    </row>
    <row r="473">
      <c r="A473" s="5" t="n"/>
      <c r="B473" s="6" t="n"/>
      <c r="C473" s="6" t="n"/>
      <c r="D473" s="6" t="n"/>
      <c r="E473" s="6" t="n"/>
      <c r="F473" s="6" t="n"/>
      <c r="G473" s="7">
        <f>IF(F473="","",IFERROR(VLOOKUP(F473,Lists!$A$4:$E$9,4,FALSE),""))</f>
        <v/>
      </c>
      <c r="H473" s="7">
        <f>IF(F473="","",IFERROR(VLOOKUP(F473,Lists!$A$4:$E$9,5,FALSE),""))</f>
        <v/>
      </c>
      <c r="I473" s="8" t="n"/>
      <c r="J473" s="8" t="n"/>
      <c r="K473" s="6" t="n"/>
      <c r="L473" s="9">
        <f>IF(OR(I473="",J473=""),"",ROUND(MOD(J473-I473,1)*24,2))</f>
        <v/>
      </c>
      <c r="M473" s="9">
        <f>IF(F473="","",IFERROR(VLOOKUP(F473,Lists!$A$4:$E$9,3,FALSE),""))</f>
        <v/>
      </c>
      <c r="N473" s="9">
        <f>IF(OR(L473="",M473=""),"",FLOOR(MAX(0,L473-M473),0.5))</f>
        <v/>
      </c>
      <c r="O473" s="10">
        <f>IF(OR(I473="",G473=""),"",MAX(0,ROUND((MOD(I473-G473+0.5,1)-0.5)*1440,0)))</f>
        <v/>
      </c>
      <c r="P473" s="10">
        <f>IF(OR(J473="",H473=""),"",MAX(0,ROUND((MOD(H473-J473+0.5,1)-0.5)*1440,0)))</f>
        <v/>
      </c>
      <c r="Q473" s="6" t="n"/>
      <c r="R473" s="6" t="n"/>
    </row>
    <row r="474">
      <c r="A474" s="5" t="n"/>
      <c r="B474" s="6" t="n"/>
      <c r="C474" s="6" t="n"/>
      <c r="D474" s="6" t="n"/>
      <c r="E474" s="6" t="n"/>
      <c r="F474" s="6" t="n"/>
      <c r="G474" s="7">
        <f>IF(F474="","",IFERROR(VLOOKUP(F474,Lists!$A$4:$E$9,4,FALSE),""))</f>
        <v/>
      </c>
      <c r="H474" s="7">
        <f>IF(F474="","",IFERROR(VLOOKUP(F474,Lists!$A$4:$E$9,5,FALSE),""))</f>
        <v/>
      </c>
      <c r="I474" s="8" t="n"/>
      <c r="J474" s="8" t="n"/>
      <c r="K474" s="6" t="n"/>
      <c r="L474" s="9">
        <f>IF(OR(I474="",J474=""),"",ROUND(MOD(J474-I474,1)*24,2))</f>
        <v/>
      </c>
      <c r="M474" s="9">
        <f>IF(F474="","",IFERROR(VLOOKUP(F474,Lists!$A$4:$E$9,3,FALSE),""))</f>
        <v/>
      </c>
      <c r="N474" s="9">
        <f>IF(OR(L474="",M474=""),"",FLOOR(MAX(0,L474-M474),0.5))</f>
        <v/>
      </c>
      <c r="O474" s="10">
        <f>IF(OR(I474="",G474=""),"",MAX(0,ROUND((MOD(I474-G474+0.5,1)-0.5)*1440,0)))</f>
        <v/>
      </c>
      <c r="P474" s="10">
        <f>IF(OR(J474="",H474=""),"",MAX(0,ROUND((MOD(H474-J474+0.5,1)-0.5)*1440,0)))</f>
        <v/>
      </c>
      <c r="Q474" s="6" t="n"/>
      <c r="R474" s="6" t="n"/>
    </row>
    <row r="475">
      <c r="A475" s="5" t="n"/>
      <c r="B475" s="6" t="n"/>
      <c r="C475" s="6" t="n"/>
      <c r="D475" s="6" t="n"/>
      <c r="E475" s="6" t="n"/>
      <c r="F475" s="6" t="n"/>
      <c r="G475" s="7">
        <f>IF(F475="","",IFERROR(VLOOKUP(F475,Lists!$A$4:$E$9,4,FALSE),""))</f>
        <v/>
      </c>
      <c r="H475" s="7">
        <f>IF(F475="","",IFERROR(VLOOKUP(F475,Lists!$A$4:$E$9,5,FALSE),""))</f>
        <v/>
      </c>
      <c r="I475" s="8" t="n"/>
      <c r="J475" s="8" t="n"/>
      <c r="K475" s="6" t="n"/>
      <c r="L475" s="9">
        <f>IF(OR(I475="",J475=""),"",ROUND(MOD(J475-I475,1)*24,2))</f>
        <v/>
      </c>
      <c r="M475" s="9">
        <f>IF(F475="","",IFERROR(VLOOKUP(F475,Lists!$A$4:$E$9,3,FALSE),""))</f>
        <v/>
      </c>
      <c r="N475" s="9">
        <f>IF(OR(L475="",M475=""),"",FLOOR(MAX(0,L475-M475),0.5))</f>
        <v/>
      </c>
      <c r="O475" s="10">
        <f>IF(OR(I475="",G475=""),"",MAX(0,ROUND((MOD(I475-G475+0.5,1)-0.5)*1440,0)))</f>
        <v/>
      </c>
      <c r="P475" s="10">
        <f>IF(OR(J475="",H475=""),"",MAX(0,ROUND((MOD(H475-J475+0.5,1)-0.5)*1440,0)))</f>
        <v/>
      </c>
      <c r="Q475" s="6" t="n"/>
      <c r="R475" s="6" t="n"/>
    </row>
    <row r="476">
      <c r="A476" s="5" t="n"/>
      <c r="B476" s="6" t="n"/>
      <c r="C476" s="6" t="n"/>
      <c r="D476" s="6" t="n"/>
      <c r="E476" s="6" t="n"/>
      <c r="F476" s="6" t="n"/>
      <c r="G476" s="7">
        <f>IF(F476="","",IFERROR(VLOOKUP(F476,Lists!$A$4:$E$9,4,FALSE),""))</f>
        <v/>
      </c>
      <c r="H476" s="7">
        <f>IF(F476="","",IFERROR(VLOOKUP(F476,Lists!$A$4:$E$9,5,FALSE),""))</f>
        <v/>
      </c>
      <c r="I476" s="8" t="n"/>
      <c r="J476" s="8" t="n"/>
      <c r="K476" s="6" t="n"/>
      <c r="L476" s="9">
        <f>IF(OR(I476="",J476=""),"",ROUND(MOD(J476-I476,1)*24,2))</f>
        <v/>
      </c>
      <c r="M476" s="9">
        <f>IF(F476="","",IFERROR(VLOOKUP(F476,Lists!$A$4:$E$9,3,FALSE),""))</f>
        <v/>
      </c>
      <c r="N476" s="9">
        <f>IF(OR(L476="",M476=""),"",FLOOR(MAX(0,L476-M476),0.5))</f>
        <v/>
      </c>
      <c r="O476" s="10">
        <f>IF(OR(I476="",G476=""),"",MAX(0,ROUND((MOD(I476-G476+0.5,1)-0.5)*1440,0)))</f>
        <v/>
      </c>
      <c r="P476" s="10">
        <f>IF(OR(J476="",H476=""),"",MAX(0,ROUND((MOD(H476-J476+0.5,1)-0.5)*1440,0)))</f>
        <v/>
      </c>
      <c r="Q476" s="6" t="n"/>
      <c r="R476" s="6" t="n"/>
    </row>
    <row r="477">
      <c r="A477" s="5" t="n"/>
      <c r="B477" s="6" t="n"/>
      <c r="C477" s="6" t="n"/>
      <c r="D477" s="6" t="n"/>
      <c r="E477" s="6" t="n"/>
      <c r="F477" s="6" t="n"/>
      <c r="G477" s="7">
        <f>IF(F477="","",IFERROR(VLOOKUP(F477,Lists!$A$4:$E$9,4,FALSE),""))</f>
        <v/>
      </c>
      <c r="H477" s="7">
        <f>IF(F477="","",IFERROR(VLOOKUP(F477,Lists!$A$4:$E$9,5,FALSE),""))</f>
        <v/>
      </c>
      <c r="I477" s="8" t="n"/>
      <c r="J477" s="8" t="n"/>
      <c r="K477" s="6" t="n"/>
      <c r="L477" s="9">
        <f>IF(OR(I477="",J477=""),"",ROUND(MOD(J477-I477,1)*24,2))</f>
        <v/>
      </c>
      <c r="M477" s="9">
        <f>IF(F477="","",IFERROR(VLOOKUP(F477,Lists!$A$4:$E$9,3,FALSE),""))</f>
        <v/>
      </c>
      <c r="N477" s="9">
        <f>IF(OR(L477="",M477=""),"",FLOOR(MAX(0,L477-M477),0.5))</f>
        <v/>
      </c>
      <c r="O477" s="10">
        <f>IF(OR(I477="",G477=""),"",MAX(0,ROUND((MOD(I477-G477+0.5,1)-0.5)*1440,0)))</f>
        <v/>
      </c>
      <c r="P477" s="10">
        <f>IF(OR(J477="",H477=""),"",MAX(0,ROUND((MOD(H477-J477+0.5,1)-0.5)*1440,0)))</f>
        <v/>
      </c>
      <c r="Q477" s="6" t="n"/>
      <c r="R477" s="6" t="n"/>
    </row>
    <row r="478">
      <c r="A478" s="5" t="n"/>
      <c r="B478" s="6" t="n"/>
      <c r="C478" s="6" t="n"/>
      <c r="D478" s="6" t="n"/>
      <c r="E478" s="6" t="n"/>
      <c r="F478" s="6" t="n"/>
      <c r="G478" s="7">
        <f>IF(F478="","",IFERROR(VLOOKUP(F478,Lists!$A$4:$E$9,4,FALSE),""))</f>
        <v/>
      </c>
      <c r="H478" s="7">
        <f>IF(F478="","",IFERROR(VLOOKUP(F478,Lists!$A$4:$E$9,5,FALSE),""))</f>
        <v/>
      </c>
      <c r="I478" s="8" t="n"/>
      <c r="J478" s="8" t="n"/>
      <c r="K478" s="6" t="n"/>
      <c r="L478" s="9">
        <f>IF(OR(I478="",J478=""),"",ROUND(MOD(J478-I478,1)*24,2))</f>
        <v/>
      </c>
      <c r="M478" s="9">
        <f>IF(F478="","",IFERROR(VLOOKUP(F478,Lists!$A$4:$E$9,3,FALSE),""))</f>
        <v/>
      </c>
      <c r="N478" s="9">
        <f>IF(OR(L478="",M478=""),"",FLOOR(MAX(0,L478-M478),0.5))</f>
        <v/>
      </c>
      <c r="O478" s="10">
        <f>IF(OR(I478="",G478=""),"",MAX(0,ROUND((MOD(I478-G478+0.5,1)-0.5)*1440,0)))</f>
        <v/>
      </c>
      <c r="P478" s="10">
        <f>IF(OR(J478="",H478=""),"",MAX(0,ROUND((MOD(H478-J478+0.5,1)-0.5)*1440,0)))</f>
        <v/>
      </c>
      <c r="Q478" s="6" t="n"/>
      <c r="R478" s="6" t="n"/>
    </row>
    <row r="479">
      <c r="A479" s="5" t="n"/>
      <c r="B479" s="6" t="n"/>
      <c r="C479" s="6" t="n"/>
      <c r="D479" s="6" t="n"/>
      <c r="E479" s="6" t="n"/>
      <c r="F479" s="6" t="n"/>
      <c r="G479" s="7">
        <f>IF(F479="","",IFERROR(VLOOKUP(F479,Lists!$A$4:$E$9,4,FALSE),""))</f>
        <v/>
      </c>
      <c r="H479" s="7">
        <f>IF(F479="","",IFERROR(VLOOKUP(F479,Lists!$A$4:$E$9,5,FALSE),""))</f>
        <v/>
      </c>
      <c r="I479" s="8" t="n"/>
      <c r="J479" s="8" t="n"/>
      <c r="K479" s="6" t="n"/>
      <c r="L479" s="9">
        <f>IF(OR(I479="",J479=""),"",ROUND(MOD(J479-I479,1)*24,2))</f>
        <v/>
      </c>
      <c r="M479" s="9">
        <f>IF(F479="","",IFERROR(VLOOKUP(F479,Lists!$A$4:$E$9,3,FALSE),""))</f>
        <v/>
      </c>
      <c r="N479" s="9">
        <f>IF(OR(L479="",M479=""),"",FLOOR(MAX(0,L479-M479),0.5))</f>
        <v/>
      </c>
      <c r="O479" s="10">
        <f>IF(OR(I479="",G479=""),"",MAX(0,ROUND((MOD(I479-G479+0.5,1)-0.5)*1440,0)))</f>
        <v/>
      </c>
      <c r="P479" s="10">
        <f>IF(OR(J479="",H479=""),"",MAX(0,ROUND((MOD(H479-J479+0.5,1)-0.5)*1440,0)))</f>
        <v/>
      </c>
      <c r="Q479" s="6" t="n"/>
      <c r="R479" s="6" t="n"/>
    </row>
    <row r="480">
      <c r="A480" s="5" t="n"/>
      <c r="B480" s="6" t="n"/>
      <c r="C480" s="6" t="n"/>
      <c r="D480" s="6" t="n"/>
      <c r="E480" s="6" t="n"/>
      <c r="F480" s="6" t="n"/>
      <c r="G480" s="7">
        <f>IF(F480="","",IFERROR(VLOOKUP(F480,Lists!$A$4:$E$9,4,FALSE),""))</f>
        <v/>
      </c>
      <c r="H480" s="7">
        <f>IF(F480="","",IFERROR(VLOOKUP(F480,Lists!$A$4:$E$9,5,FALSE),""))</f>
        <v/>
      </c>
      <c r="I480" s="8" t="n"/>
      <c r="J480" s="8" t="n"/>
      <c r="K480" s="6" t="n"/>
      <c r="L480" s="9">
        <f>IF(OR(I480="",J480=""),"",ROUND(MOD(J480-I480,1)*24,2))</f>
        <v/>
      </c>
      <c r="M480" s="9">
        <f>IF(F480="","",IFERROR(VLOOKUP(F480,Lists!$A$4:$E$9,3,FALSE),""))</f>
        <v/>
      </c>
      <c r="N480" s="9">
        <f>IF(OR(L480="",M480=""),"",FLOOR(MAX(0,L480-M480),0.5))</f>
        <v/>
      </c>
      <c r="O480" s="10">
        <f>IF(OR(I480="",G480=""),"",MAX(0,ROUND((MOD(I480-G480+0.5,1)-0.5)*1440,0)))</f>
        <v/>
      </c>
      <c r="P480" s="10">
        <f>IF(OR(J480="",H480=""),"",MAX(0,ROUND((MOD(H480-J480+0.5,1)-0.5)*1440,0)))</f>
        <v/>
      </c>
      <c r="Q480" s="6" t="n"/>
      <c r="R480" s="6" t="n"/>
    </row>
    <row r="481">
      <c r="A481" s="5" t="n"/>
      <c r="B481" s="6" t="n"/>
      <c r="C481" s="6" t="n"/>
      <c r="D481" s="6" t="n"/>
      <c r="E481" s="6" t="n"/>
      <c r="F481" s="6" t="n"/>
      <c r="G481" s="7">
        <f>IF(F481="","",IFERROR(VLOOKUP(F481,Lists!$A$4:$E$9,4,FALSE),""))</f>
        <v/>
      </c>
      <c r="H481" s="7">
        <f>IF(F481="","",IFERROR(VLOOKUP(F481,Lists!$A$4:$E$9,5,FALSE),""))</f>
        <v/>
      </c>
      <c r="I481" s="8" t="n"/>
      <c r="J481" s="8" t="n"/>
      <c r="K481" s="6" t="n"/>
      <c r="L481" s="9">
        <f>IF(OR(I481="",J481=""),"",ROUND(MOD(J481-I481,1)*24,2))</f>
        <v/>
      </c>
      <c r="M481" s="9">
        <f>IF(F481="","",IFERROR(VLOOKUP(F481,Lists!$A$4:$E$9,3,FALSE),""))</f>
        <v/>
      </c>
      <c r="N481" s="9">
        <f>IF(OR(L481="",M481=""),"",FLOOR(MAX(0,L481-M481),0.5))</f>
        <v/>
      </c>
      <c r="O481" s="10">
        <f>IF(OR(I481="",G481=""),"",MAX(0,ROUND((MOD(I481-G481+0.5,1)-0.5)*1440,0)))</f>
        <v/>
      </c>
      <c r="P481" s="10">
        <f>IF(OR(J481="",H481=""),"",MAX(0,ROUND((MOD(H481-J481+0.5,1)-0.5)*1440,0)))</f>
        <v/>
      </c>
      <c r="Q481" s="6" t="n"/>
      <c r="R481" s="6" t="n"/>
    </row>
    <row r="482">
      <c r="A482" s="5" t="n"/>
      <c r="B482" s="6" t="n"/>
      <c r="C482" s="6" t="n"/>
      <c r="D482" s="6" t="n"/>
      <c r="E482" s="6" t="n"/>
      <c r="F482" s="6" t="n"/>
      <c r="G482" s="7">
        <f>IF(F482="","",IFERROR(VLOOKUP(F482,Lists!$A$4:$E$9,4,FALSE),""))</f>
        <v/>
      </c>
      <c r="H482" s="7">
        <f>IF(F482="","",IFERROR(VLOOKUP(F482,Lists!$A$4:$E$9,5,FALSE),""))</f>
        <v/>
      </c>
      <c r="I482" s="8" t="n"/>
      <c r="J482" s="8" t="n"/>
      <c r="K482" s="6" t="n"/>
      <c r="L482" s="9">
        <f>IF(OR(I482="",J482=""),"",ROUND(MOD(J482-I482,1)*24,2))</f>
        <v/>
      </c>
      <c r="M482" s="9">
        <f>IF(F482="","",IFERROR(VLOOKUP(F482,Lists!$A$4:$E$9,3,FALSE),""))</f>
        <v/>
      </c>
      <c r="N482" s="9">
        <f>IF(OR(L482="",M482=""),"",FLOOR(MAX(0,L482-M482),0.5))</f>
        <v/>
      </c>
      <c r="O482" s="10">
        <f>IF(OR(I482="",G482=""),"",MAX(0,ROUND((MOD(I482-G482+0.5,1)-0.5)*1440,0)))</f>
        <v/>
      </c>
      <c r="P482" s="10">
        <f>IF(OR(J482="",H482=""),"",MAX(0,ROUND((MOD(H482-J482+0.5,1)-0.5)*1440,0)))</f>
        <v/>
      </c>
      <c r="Q482" s="6" t="n"/>
      <c r="R482" s="6" t="n"/>
    </row>
    <row r="483">
      <c r="A483" s="5" t="n"/>
      <c r="B483" s="6" t="n"/>
      <c r="C483" s="6" t="n"/>
      <c r="D483" s="6" t="n"/>
      <c r="E483" s="6" t="n"/>
      <c r="F483" s="6" t="n"/>
      <c r="G483" s="7">
        <f>IF(F483="","",IFERROR(VLOOKUP(F483,Lists!$A$4:$E$9,4,FALSE),""))</f>
        <v/>
      </c>
      <c r="H483" s="7">
        <f>IF(F483="","",IFERROR(VLOOKUP(F483,Lists!$A$4:$E$9,5,FALSE),""))</f>
        <v/>
      </c>
      <c r="I483" s="8" t="n"/>
      <c r="J483" s="8" t="n"/>
      <c r="K483" s="6" t="n"/>
      <c r="L483" s="9">
        <f>IF(OR(I483="",J483=""),"",ROUND(MOD(J483-I483,1)*24,2))</f>
        <v/>
      </c>
      <c r="M483" s="9">
        <f>IF(F483="","",IFERROR(VLOOKUP(F483,Lists!$A$4:$E$9,3,FALSE),""))</f>
        <v/>
      </c>
      <c r="N483" s="9">
        <f>IF(OR(L483="",M483=""),"",FLOOR(MAX(0,L483-M483),0.5))</f>
        <v/>
      </c>
      <c r="O483" s="10">
        <f>IF(OR(I483="",G483=""),"",MAX(0,ROUND((MOD(I483-G483+0.5,1)-0.5)*1440,0)))</f>
        <v/>
      </c>
      <c r="P483" s="10">
        <f>IF(OR(J483="",H483=""),"",MAX(0,ROUND((MOD(H483-J483+0.5,1)-0.5)*1440,0)))</f>
        <v/>
      </c>
      <c r="Q483" s="6" t="n"/>
      <c r="R483" s="6" t="n"/>
    </row>
    <row r="484">
      <c r="A484" s="5" t="n"/>
      <c r="B484" s="6" t="n"/>
      <c r="C484" s="6" t="n"/>
      <c r="D484" s="6" t="n"/>
      <c r="E484" s="6" t="n"/>
      <c r="F484" s="6" t="n"/>
      <c r="G484" s="7">
        <f>IF(F484="","",IFERROR(VLOOKUP(F484,Lists!$A$4:$E$9,4,FALSE),""))</f>
        <v/>
      </c>
      <c r="H484" s="7">
        <f>IF(F484="","",IFERROR(VLOOKUP(F484,Lists!$A$4:$E$9,5,FALSE),""))</f>
        <v/>
      </c>
      <c r="I484" s="8" t="n"/>
      <c r="J484" s="8" t="n"/>
      <c r="K484" s="6" t="n"/>
      <c r="L484" s="9">
        <f>IF(OR(I484="",J484=""),"",ROUND(MOD(J484-I484,1)*24,2))</f>
        <v/>
      </c>
      <c r="M484" s="9">
        <f>IF(F484="","",IFERROR(VLOOKUP(F484,Lists!$A$4:$E$9,3,FALSE),""))</f>
        <v/>
      </c>
      <c r="N484" s="9">
        <f>IF(OR(L484="",M484=""),"",FLOOR(MAX(0,L484-M484),0.5))</f>
        <v/>
      </c>
      <c r="O484" s="10">
        <f>IF(OR(I484="",G484=""),"",MAX(0,ROUND((MOD(I484-G484+0.5,1)-0.5)*1440,0)))</f>
        <v/>
      </c>
      <c r="P484" s="10">
        <f>IF(OR(J484="",H484=""),"",MAX(0,ROUND((MOD(H484-J484+0.5,1)-0.5)*1440,0)))</f>
        <v/>
      </c>
      <c r="Q484" s="6" t="n"/>
      <c r="R484" s="6" t="n"/>
    </row>
    <row r="485">
      <c r="A485" s="5" t="n"/>
      <c r="B485" s="6" t="n"/>
      <c r="C485" s="6" t="n"/>
      <c r="D485" s="6" t="n"/>
      <c r="E485" s="6" t="n"/>
      <c r="F485" s="6" t="n"/>
      <c r="G485" s="7">
        <f>IF(F485="","",IFERROR(VLOOKUP(F485,Lists!$A$4:$E$9,4,FALSE),""))</f>
        <v/>
      </c>
      <c r="H485" s="7">
        <f>IF(F485="","",IFERROR(VLOOKUP(F485,Lists!$A$4:$E$9,5,FALSE),""))</f>
        <v/>
      </c>
      <c r="I485" s="8" t="n"/>
      <c r="J485" s="8" t="n"/>
      <c r="K485" s="6" t="n"/>
      <c r="L485" s="9">
        <f>IF(OR(I485="",J485=""),"",ROUND(MOD(J485-I485,1)*24,2))</f>
        <v/>
      </c>
      <c r="M485" s="9">
        <f>IF(F485="","",IFERROR(VLOOKUP(F485,Lists!$A$4:$E$9,3,FALSE),""))</f>
        <v/>
      </c>
      <c r="N485" s="9">
        <f>IF(OR(L485="",M485=""),"",FLOOR(MAX(0,L485-M485),0.5))</f>
        <v/>
      </c>
      <c r="O485" s="10">
        <f>IF(OR(I485="",G485=""),"",MAX(0,ROUND((MOD(I485-G485+0.5,1)-0.5)*1440,0)))</f>
        <v/>
      </c>
      <c r="P485" s="10">
        <f>IF(OR(J485="",H485=""),"",MAX(0,ROUND((MOD(H485-J485+0.5,1)-0.5)*1440,0)))</f>
        <v/>
      </c>
      <c r="Q485" s="6" t="n"/>
      <c r="R485" s="6" t="n"/>
    </row>
    <row r="486">
      <c r="A486" s="5" t="n"/>
      <c r="B486" s="6" t="n"/>
      <c r="C486" s="6" t="n"/>
      <c r="D486" s="6" t="n"/>
      <c r="E486" s="6" t="n"/>
      <c r="F486" s="6" t="n"/>
      <c r="G486" s="7">
        <f>IF(F486="","",IFERROR(VLOOKUP(F486,Lists!$A$4:$E$9,4,FALSE),""))</f>
        <v/>
      </c>
      <c r="H486" s="7">
        <f>IF(F486="","",IFERROR(VLOOKUP(F486,Lists!$A$4:$E$9,5,FALSE),""))</f>
        <v/>
      </c>
      <c r="I486" s="8" t="n"/>
      <c r="J486" s="8" t="n"/>
      <c r="K486" s="6" t="n"/>
      <c r="L486" s="9">
        <f>IF(OR(I486="",J486=""),"",ROUND(MOD(J486-I486,1)*24,2))</f>
        <v/>
      </c>
      <c r="M486" s="9">
        <f>IF(F486="","",IFERROR(VLOOKUP(F486,Lists!$A$4:$E$9,3,FALSE),""))</f>
        <v/>
      </c>
      <c r="N486" s="9">
        <f>IF(OR(L486="",M486=""),"",FLOOR(MAX(0,L486-M486),0.5))</f>
        <v/>
      </c>
      <c r="O486" s="10">
        <f>IF(OR(I486="",G486=""),"",MAX(0,ROUND((MOD(I486-G486+0.5,1)-0.5)*1440,0)))</f>
        <v/>
      </c>
      <c r="P486" s="10">
        <f>IF(OR(J486="",H486=""),"",MAX(0,ROUND((MOD(H486-J486+0.5,1)-0.5)*1440,0)))</f>
        <v/>
      </c>
      <c r="Q486" s="6" t="n"/>
      <c r="R486" s="6" t="n"/>
    </row>
    <row r="487">
      <c r="A487" s="5" t="n"/>
      <c r="B487" s="6" t="n"/>
      <c r="C487" s="6" t="n"/>
      <c r="D487" s="6" t="n"/>
      <c r="E487" s="6" t="n"/>
      <c r="F487" s="6" t="n"/>
      <c r="G487" s="7">
        <f>IF(F487="","",IFERROR(VLOOKUP(F487,Lists!$A$4:$E$9,4,FALSE),""))</f>
        <v/>
      </c>
      <c r="H487" s="7">
        <f>IF(F487="","",IFERROR(VLOOKUP(F487,Lists!$A$4:$E$9,5,FALSE),""))</f>
        <v/>
      </c>
      <c r="I487" s="8" t="n"/>
      <c r="J487" s="8" t="n"/>
      <c r="K487" s="6" t="n"/>
      <c r="L487" s="9">
        <f>IF(OR(I487="",J487=""),"",ROUND(MOD(J487-I487,1)*24,2))</f>
        <v/>
      </c>
      <c r="M487" s="9">
        <f>IF(F487="","",IFERROR(VLOOKUP(F487,Lists!$A$4:$E$9,3,FALSE),""))</f>
        <v/>
      </c>
      <c r="N487" s="9">
        <f>IF(OR(L487="",M487=""),"",FLOOR(MAX(0,L487-M487),0.5))</f>
        <v/>
      </c>
      <c r="O487" s="10">
        <f>IF(OR(I487="",G487=""),"",MAX(0,ROUND((MOD(I487-G487+0.5,1)-0.5)*1440,0)))</f>
        <v/>
      </c>
      <c r="P487" s="10">
        <f>IF(OR(J487="",H487=""),"",MAX(0,ROUND((MOD(H487-J487+0.5,1)-0.5)*1440,0)))</f>
        <v/>
      </c>
      <c r="Q487" s="6" t="n"/>
      <c r="R487" s="6" t="n"/>
    </row>
    <row r="488">
      <c r="A488" s="5" t="n"/>
      <c r="B488" s="6" t="n"/>
      <c r="C488" s="6" t="n"/>
      <c r="D488" s="6" t="n"/>
      <c r="E488" s="6" t="n"/>
      <c r="F488" s="6" t="n"/>
      <c r="G488" s="7">
        <f>IF(F488="","",IFERROR(VLOOKUP(F488,Lists!$A$4:$E$9,4,FALSE),""))</f>
        <v/>
      </c>
      <c r="H488" s="7">
        <f>IF(F488="","",IFERROR(VLOOKUP(F488,Lists!$A$4:$E$9,5,FALSE),""))</f>
        <v/>
      </c>
      <c r="I488" s="8" t="n"/>
      <c r="J488" s="8" t="n"/>
      <c r="K488" s="6" t="n"/>
      <c r="L488" s="9">
        <f>IF(OR(I488="",J488=""),"",ROUND(MOD(J488-I488,1)*24,2))</f>
        <v/>
      </c>
      <c r="M488" s="9">
        <f>IF(F488="","",IFERROR(VLOOKUP(F488,Lists!$A$4:$E$9,3,FALSE),""))</f>
        <v/>
      </c>
      <c r="N488" s="9">
        <f>IF(OR(L488="",M488=""),"",FLOOR(MAX(0,L488-M488),0.5))</f>
        <v/>
      </c>
      <c r="O488" s="10">
        <f>IF(OR(I488="",G488=""),"",MAX(0,ROUND((MOD(I488-G488+0.5,1)-0.5)*1440,0)))</f>
        <v/>
      </c>
      <c r="P488" s="10">
        <f>IF(OR(J488="",H488=""),"",MAX(0,ROUND((MOD(H488-J488+0.5,1)-0.5)*1440,0)))</f>
        <v/>
      </c>
      <c r="Q488" s="6" t="n"/>
      <c r="R488" s="6" t="n"/>
    </row>
    <row r="489">
      <c r="A489" s="5" t="n"/>
      <c r="B489" s="6" t="n"/>
      <c r="C489" s="6" t="n"/>
      <c r="D489" s="6" t="n"/>
      <c r="E489" s="6" t="n"/>
      <c r="F489" s="6" t="n"/>
      <c r="G489" s="7">
        <f>IF(F489="","",IFERROR(VLOOKUP(F489,Lists!$A$4:$E$9,4,FALSE),""))</f>
        <v/>
      </c>
      <c r="H489" s="7">
        <f>IF(F489="","",IFERROR(VLOOKUP(F489,Lists!$A$4:$E$9,5,FALSE),""))</f>
        <v/>
      </c>
      <c r="I489" s="8" t="n"/>
      <c r="J489" s="8" t="n"/>
      <c r="K489" s="6" t="n"/>
      <c r="L489" s="9">
        <f>IF(OR(I489="",J489=""),"",ROUND(MOD(J489-I489,1)*24,2))</f>
        <v/>
      </c>
      <c r="M489" s="9">
        <f>IF(F489="","",IFERROR(VLOOKUP(F489,Lists!$A$4:$E$9,3,FALSE),""))</f>
        <v/>
      </c>
      <c r="N489" s="9">
        <f>IF(OR(L489="",M489=""),"",FLOOR(MAX(0,L489-M489),0.5))</f>
        <v/>
      </c>
      <c r="O489" s="10">
        <f>IF(OR(I489="",G489=""),"",MAX(0,ROUND((MOD(I489-G489+0.5,1)-0.5)*1440,0)))</f>
        <v/>
      </c>
      <c r="P489" s="10">
        <f>IF(OR(J489="",H489=""),"",MAX(0,ROUND((MOD(H489-J489+0.5,1)-0.5)*1440,0)))</f>
        <v/>
      </c>
      <c r="Q489" s="6" t="n"/>
      <c r="R489" s="6" t="n"/>
    </row>
    <row r="490">
      <c r="A490" s="5" t="n"/>
      <c r="B490" s="6" t="n"/>
      <c r="C490" s="6" t="n"/>
      <c r="D490" s="6" t="n"/>
      <c r="E490" s="6" t="n"/>
      <c r="F490" s="6" t="n"/>
      <c r="G490" s="7">
        <f>IF(F490="","",IFERROR(VLOOKUP(F490,Lists!$A$4:$E$9,4,FALSE),""))</f>
        <v/>
      </c>
      <c r="H490" s="7">
        <f>IF(F490="","",IFERROR(VLOOKUP(F490,Lists!$A$4:$E$9,5,FALSE),""))</f>
        <v/>
      </c>
      <c r="I490" s="8" t="n"/>
      <c r="J490" s="8" t="n"/>
      <c r="K490" s="6" t="n"/>
      <c r="L490" s="9">
        <f>IF(OR(I490="",J490=""),"",ROUND(MOD(J490-I490,1)*24,2))</f>
        <v/>
      </c>
      <c r="M490" s="9">
        <f>IF(F490="","",IFERROR(VLOOKUP(F490,Lists!$A$4:$E$9,3,FALSE),""))</f>
        <v/>
      </c>
      <c r="N490" s="9">
        <f>IF(OR(L490="",M490=""),"",FLOOR(MAX(0,L490-M490),0.5))</f>
        <v/>
      </c>
      <c r="O490" s="10">
        <f>IF(OR(I490="",G490=""),"",MAX(0,ROUND((MOD(I490-G490+0.5,1)-0.5)*1440,0)))</f>
        <v/>
      </c>
      <c r="P490" s="10">
        <f>IF(OR(J490="",H490=""),"",MAX(0,ROUND((MOD(H490-J490+0.5,1)-0.5)*1440,0)))</f>
        <v/>
      </c>
      <c r="Q490" s="6" t="n"/>
      <c r="R490" s="6" t="n"/>
    </row>
    <row r="491">
      <c r="A491" s="5" t="n"/>
      <c r="B491" s="6" t="n"/>
      <c r="C491" s="6" t="n"/>
      <c r="D491" s="6" t="n"/>
      <c r="E491" s="6" t="n"/>
      <c r="F491" s="6" t="n"/>
      <c r="G491" s="7">
        <f>IF(F491="","",IFERROR(VLOOKUP(F491,Lists!$A$4:$E$9,4,FALSE),""))</f>
        <v/>
      </c>
      <c r="H491" s="7">
        <f>IF(F491="","",IFERROR(VLOOKUP(F491,Lists!$A$4:$E$9,5,FALSE),""))</f>
        <v/>
      </c>
      <c r="I491" s="8" t="n"/>
      <c r="J491" s="8" t="n"/>
      <c r="K491" s="6" t="n"/>
      <c r="L491" s="9">
        <f>IF(OR(I491="",J491=""),"",ROUND(MOD(J491-I491,1)*24,2))</f>
        <v/>
      </c>
      <c r="M491" s="9">
        <f>IF(F491="","",IFERROR(VLOOKUP(F491,Lists!$A$4:$E$9,3,FALSE),""))</f>
        <v/>
      </c>
      <c r="N491" s="9">
        <f>IF(OR(L491="",M491=""),"",FLOOR(MAX(0,L491-M491),0.5))</f>
        <v/>
      </c>
      <c r="O491" s="10">
        <f>IF(OR(I491="",G491=""),"",MAX(0,ROUND((MOD(I491-G491+0.5,1)-0.5)*1440,0)))</f>
        <v/>
      </c>
      <c r="P491" s="10">
        <f>IF(OR(J491="",H491=""),"",MAX(0,ROUND((MOD(H491-J491+0.5,1)-0.5)*1440,0)))</f>
        <v/>
      </c>
      <c r="Q491" s="6" t="n"/>
      <c r="R491" s="6" t="n"/>
    </row>
    <row r="492">
      <c r="A492" s="5" t="n"/>
      <c r="B492" s="6" t="n"/>
      <c r="C492" s="6" t="n"/>
      <c r="D492" s="6" t="n"/>
      <c r="E492" s="6" t="n"/>
      <c r="F492" s="6" t="n"/>
      <c r="G492" s="7">
        <f>IF(F492="","",IFERROR(VLOOKUP(F492,Lists!$A$4:$E$9,4,FALSE),""))</f>
        <v/>
      </c>
      <c r="H492" s="7">
        <f>IF(F492="","",IFERROR(VLOOKUP(F492,Lists!$A$4:$E$9,5,FALSE),""))</f>
        <v/>
      </c>
      <c r="I492" s="8" t="n"/>
      <c r="J492" s="8" t="n"/>
      <c r="K492" s="6" t="n"/>
      <c r="L492" s="9">
        <f>IF(OR(I492="",J492=""),"",ROUND(MOD(J492-I492,1)*24,2))</f>
        <v/>
      </c>
      <c r="M492" s="9">
        <f>IF(F492="","",IFERROR(VLOOKUP(F492,Lists!$A$4:$E$9,3,FALSE),""))</f>
        <v/>
      </c>
      <c r="N492" s="9">
        <f>IF(OR(L492="",M492=""),"",FLOOR(MAX(0,L492-M492),0.5))</f>
        <v/>
      </c>
      <c r="O492" s="10">
        <f>IF(OR(I492="",G492=""),"",MAX(0,ROUND((MOD(I492-G492+0.5,1)-0.5)*1440,0)))</f>
        <v/>
      </c>
      <c r="P492" s="10">
        <f>IF(OR(J492="",H492=""),"",MAX(0,ROUND((MOD(H492-J492+0.5,1)-0.5)*1440,0)))</f>
        <v/>
      </c>
      <c r="Q492" s="6" t="n"/>
      <c r="R492" s="6" t="n"/>
    </row>
    <row r="493">
      <c r="A493" s="5" t="n"/>
      <c r="B493" s="6" t="n"/>
      <c r="C493" s="6" t="n"/>
      <c r="D493" s="6" t="n"/>
      <c r="E493" s="6" t="n"/>
      <c r="F493" s="6" t="n"/>
      <c r="G493" s="7">
        <f>IF(F493="","",IFERROR(VLOOKUP(F493,Lists!$A$4:$E$9,4,FALSE),""))</f>
        <v/>
      </c>
      <c r="H493" s="7">
        <f>IF(F493="","",IFERROR(VLOOKUP(F493,Lists!$A$4:$E$9,5,FALSE),""))</f>
        <v/>
      </c>
      <c r="I493" s="8" t="n"/>
      <c r="J493" s="8" t="n"/>
      <c r="K493" s="6" t="n"/>
      <c r="L493" s="9">
        <f>IF(OR(I493="",J493=""),"",ROUND(MOD(J493-I493,1)*24,2))</f>
        <v/>
      </c>
      <c r="M493" s="9">
        <f>IF(F493="","",IFERROR(VLOOKUP(F493,Lists!$A$4:$E$9,3,FALSE),""))</f>
        <v/>
      </c>
      <c r="N493" s="9">
        <f>IF(OR(L493="",M493=""),"",FLOOR(MAX(0,L493-M493),0.5))</f>
        <v/>
      </c>
      <c r="O493" s="10">
        <f>IF(OR(I493="",G493=""),"",MAX(0,ROUND((MOD(I493-G493+0.5,1)-0.5)*1440,0)))</f>
        <v/>
      </c>
      <c r="P493" s="10">
        <f>IF(OR(J493="",H493=""),"",MAX(0,ROUND((MOD(H493-J493+0.5,1)-0.5)*1440,0)))</f>
        <v/>
      </c>
      <c r="Q493" s="6" t="n"/>
      <c r="R493" s="6" t="n"/>
    </row>
    <row r="494">
      <c r="A494" s="5" t="n"/>
      <c r="B494" s="6" t="n"/>
      <c r="C494" s="6" t="n"/>
      <c r="D494" s="6" t="n"/>
      <c r="E494" s="6" t="n"/>
      <c r="F494" s="6" t="n"/>
      <c r="G494" s="7">
        <f>IF(F494="","",IFERROR(VLOOKUP(F494,Lists!$A$4:$E$9,4,FALSE),""))</f>
        <v/>
      </c>
      <c r="H494" s="7">
        <f>IF(F494="","",IFERROR(VLOOKUP(F494,Lists!$A$4:$E$9,5,FALSE),""))</f>
        <v/>
      </c>
      <c r="I494" s="8" t="n"/>
      <c r="J494" s="8" t="n"/>
      <c r="K494" s="6" t="n"/>
      <c r="L494" s="9">
        <f>IF(OR(I494="",J494=""),"",ROUND(MOD(J494-I494,1)*24,2))</f>
        <v/>
      </c>
      <c r="M494" s="9">
        <f>IF(F494="","",IFERROR(VLOOKUP(F494,Lists!$A$4:$E$9,3,FALSE),""))</f>
        <v/>
      </c>
      <c r="N494" s="9">
        <f>IF(OR(L494="",M494=""),"",FLOOR(MAX(0,L494-M494),0.5))</f>
        <v/>
      </c>
      <c r="O494" s="10">
        <f>IF(OR(I494="",G494=""),"",MAX(0,ROUND((MOD(I494-G494+0.5,1)-0.5)*1440,0)))</f>
        <v/>
      </c>
      <c r="P494" s="10">
        <f>IF(OR(J494="",H494=""),"",MAX(0,ROUND((MOD(H494-J494+0.5,1)-0.5)*1440,0)))</f>
        <v/>
      </c>
      <c r="Q494" s="6" t="n"/>
      <c r="R494" s="6" t="n"/>
    </row>
    <row r="495">
      <c r="A495" s="5" t="n"/>
      <c r="B495" s="6" t="n"/>
      <c r="C495" s="6" t="n"/>
      <c r="D495" s="6" t="n"/>
      <c r="E495" s="6" t="n"/>
      <c r="F495" s="6" t="n"/>
      <c r="G495" s="7">
        <f>IF(F495="","",IFERROR(VLOOKUP(F495,Lists!$A$4:$E$9,4,FALSE),""))</f>
        <v/>
      </c>
      <c r="H495" s="7">
        <f>IF(F495="","",IFERROR(VLOOKUP(F495,Lists!$A$4:$E$9,5,FALSE),""))</f>
        <v/>
      </c>
      <c r="I495" s="8" t="n"/>
      <c r="J495" s="8" t="n"/>
      <c r="K495" s="6" t="n"/>
      <c r="L495" s="9">
        <f>IF(OR(I495="",J495=""),"",ROUND(MOD(J495-I495,1)*24,2))</f>
        <v/>
      </c>
      <c r="M495" s="9">
        <f>IF(F495="","",IFERROR(VLOOKUP(F495,Lists!$A$4:$E$9,3,FALSE),""))</f>
        <v/>
      </c>
      <c r="N495" s="9">
        <f>IF(OR(L495="",M495=""),"",FLOOR(MAX(0,L495-M495),0.5))</f>
        <v/>
      </c>
      <c r="O495" s="10">
        <f>IF(OR(I495="",G495=""),"",MAX(0,ROUND((MOD(I495-G495+0.5,1)-0.5)*1440,0)))</f>
        <v/>
      </c>
      <c r="P495" s="10">
        <f>IF(OR(J495="",H495=""),"",MAX(0,ROUND((MOD(H495-J495+0.5,1)-0.5)*1440,0)))</f>
        <v/>
      </c>
      <c r="Q495" s="6" t="n"/>
      <c r="R495" s="6" t="n"/>
    </row>
    <row r="496">
      <c r="A496" s="5" t="n"/>
      <c r="B496" s="6" t="n"/>
      <c r="C496" s="6" t="n"/>
      <c r="D496" s="6" t="n"/>
      <c r="E496" s="6" t="n"/>
      <c r="F496" s="6" t="n"/>
      <c r="G496" s="7">
        <f>IF(F496="","",IFERROR(VLOOKUP(F496,Lists!$A$4:$E$9,4,FALSE),""))</f>
        <v/>
      </c>
      <c r="H496" s="7">
        <f>IF(F496="","",IFERROR(VLOOKUP(F496,Lists!$A$4:$E$9,5,FALSE),""))</f>
        <v/>
      </c>
      <c r="I496" s="8" t="n"/>
      <c r="J496" s="8" t="n"/>
      <c r="K496" s="6" t="n"/>
      <c r="L496" s="9">
        <f>IF(OR(I496="",J496=""),"",ROUND(MOD(J496-I496,1)*24,2))</f>
        <v/>
      </c>
      <c r="M496" s="9">
        <f>IF(F496="","",IFERROR(VLOOKUP(F496,Lists!$A$4:$E$9,3,FALSE),""))</f>
        <v/>
      </c>
      <c r="N496" s="9">
        <f>IF(OR(L496="",M496=""),"",FLOOR(MAX(0,L496-M496),0.5))</f>
        <v/>
      </c>
      <c r="O496" s="10">
        <f>IF(OR(I496="",G496=""),"",MAX(0,ROUND((MOD(I496-G496+0.5,1)-0.5)*1440,0)))</f>
        <v/>
      </c>
      <c r="P496" s="10">
        <f>IF(OR(J496="",H496=""),"",MAX(0,ROUND((MOD(H496-J496+0.5,1)-0.5)*1440,0)))</f>
        <v/>
      </c>
      <c r="Q496" s="6" t="n"/>
      <c r="R496" s="6" t="n"/>
    </row>
    <row r="497">
      <c r="A497" s="5" t="n"/>
      <c r="B497" s="6" t="n"/>
      <c r="C497" s="6" t="n"/>
      <c r="D497" s="6" t="n"/>
      <c r="E497" s="6" t="n"/>
      <c r="F497" s="6" t="n"/>
      <c r="G497" s="7">
        <f>IF(F497="","",IFERROR(VLOOKUP(F497,Lists!$A$4:$E$9,4,FALSE),""))</f>
        <v/>
      </c>
      <c r="H497" s="7">
        <f>IF(F497="","",IFERROR(VLOOKUP(F497,Lists!$A$4:$E$9,5,FALSE),""))</f>
        <v/>
      </c>
      <c r="I497" s="8" t="n"/>
      <c r="J497" s="8" t="n"/>
      <c r="K497" s="6" t="n"/>
      <c r="L497" s="9">
        <f>IF(OR(I497="",J497=""),"",ROUND(MOD(J497-I497,1)*24,2))</f>
        <v/>
      </c>
      <c r="M497" s="9">
        <f>IF(F497="","",IFERROR(VLOOKUP(F497,Lists!$A$4:$E$9,3,FALSE),""))</f>
        <v/>
      </c>
      <c r="N497" s="9">
        <f>IF(OR(L497="",M497=""),"",FLOOR(MAX(0,L497-M497),0.5))</f>
        <v/>
      </c>
      <c r="O497" s="10">
        <f>IF(OR(I497="",G497=""),"",MAX(0,ROUND((MOD(I497-G497+0.5,1)-0.5)*1440,0)))</f>
        <v/>
      </c>
      <c r="P497" s="10">
        <f>IF(OR(J497="",H497=""),"",MAX(0,ROUND((MOD(H497-J497+0.5,1)-0.5)*1440,0)))</f>
        <v/>
      </c>
      <c r="Q497" s="6" t="n"/>
      <c r="R497" s="6" t="n"/>
    </row>
    <row r="498">
      <c r="A498" s="5" t="n"/>
      <c r="B498" s="6" t="n"/>
      <c r="C498" s="6" t="n"/>
      <c r="D498" s="6" t="n"/>
      <c r="E498" s="6" t="n"/>
      <c r="F498" s="6" t="n"/>
      <c r="G498" s="7">
        <f>IF(F498="","",IFERROR(VLOOKUP(F498,Lists!$A$4:$E$9,4,FALSE),""))</f>
        <v/>
      </c>
      <c r="H498" s="7">
        <f>IF(F498="","",IFERROR(VLOOKUP(F498,Lists!$A$4:$E$9,5,FALSE),""))</f>
        <v/>
      </c>
      <c r="I498" s="8" t="n"/>
      <c r="J498" s="8" t="n"/>
      <c r="K498" s="6" t="n"/>
      <c r="L498" s="9">
        <f>IF(OR(I498="",J498=""),"",ROUND(MOD(J498-I498,1)*24,2))</f>
        <v/>
      </c>
      <c r="M498" s="9">
        <f>IF(F498="","",IFERROR(VLOOKUP(F498,Lists!$A$4:$E$9,3,FALSE),""))</f>
        <v/>
      </c>
      <c r="N498" s="9">
        <f>IF(OR(L498="",M498=""),"",FLOOR(MAX(0,L498-M498),0.5))</f>
        <v/>
      </c>
      <c r="O498" s="10">
        <f>IF(OR(I498="",G498=""),"",MAX(0,ROUND((MOD(I498-G498+0.5,1)-0.5)*1440,0)))</f>
        <v/>
      </c>
      <c r="P498" s="10">
        <f>IF(OR(J498="",H498=""),"",MAX(0,ROUND((MOD(H498-J498+0.5,1)-0.5)*1440,0)))</f>
        <v/>
      </c>
      <c r="Q498" s="6" t="n"/>
      <c r="R498" s="6" t="n"/>
    </row>
    <row r="499">
      <c r="A499" s="5" t="n"/>
      <c r="B499" s="6" t="n"/>
      <c r="C499" s="6" t="n"/>
      <c r="D499" s="6" t="n"/>
      <c r="E499" s="6" t="n"/>
      <c r="F499" s="6" t="n"/>
      <c r="G499" s="7">
        <f>IF(F499="","",IFERROR(VLOOKUP(F499,Lists!$A$4:$E$9,4,FALSE),""))</f>
        <v/>
      </c>
      <c r="H499" s="7">
        <f>IF(F499="","",IFERROR(VLOOKUP(F499,Lists!$A$4:$E$9,5,FALSE),""))</f>
        <v/>
      </c>
      <c r="I499" s="8" t="n"/>
      <c r="J499" s="8" t="n"/>
      <c r="K499" s="6" t="n"/>
      <c r="L499" s="9">
        <f>IF(OR(I499="",J499=""),"",ROUND(MOD(J499-I499,1)*24,2))</f>
        <v/>
      </c>
      <c r="M499" s="9">
        <f>IF(F499="","",IFERROR(VLOOKUP(F499,Lists!$A$4:$E$9,3,FALSE),""))</f>
        <v/>
      </c>
      <c r="N499" s="9">
        <f>IF(OR(L499="",M499=""),"",FLOOR(MAX(0,L499-M499),0.5))</f>
        <v/>
      </c>
      <c r="O499" s="10">
        <f>IF(OR(I499="",G499=""),"",MAX(0,ROUND((MOD(I499-G499+0.5,1)-0.5)*1440,0)))</f>
        <v/>
      </c>
      <c r="P499" s="10">
        <f>IF(OR(J499="",H499=""),"",MAX(0,ROUND((MOD(H499-J499+0.5,1)-0.5)*1440,0)))</f>
        <v/>
      </c>
      <c r="Q499" s="6" t="n"/>
      <c r="R499" s="6" t="n"/>
    </row>
    <row r="500">
      <c r="A500" s="5" t="n"/>
      <c r="B500" s="6" t="n"/>
      <c r="C500" s="6" t="n"/>
      <c r="D500" s="6" t="n"/>
      <c r="E500" s="6" t="n"/>
      <c r="F500" s="6" t="n"/>
      <c r="G500" s="7">
        <f>IF(F500="","",IFERROR(VLOOKUP(F500,Lists!$A$4:$E$9,4,FALSE),""))</f>
        <v/>
      </c>
      <c r="H500" s="7">
        <f>IF(F500="","",IFERROR(VLOOKUP(F500,Lists!$A$4:$E$9,5,FALSE),""))</f>
        <v/>
      </c>
      <c r="I500" s="8" t="n"/>
      <c r="J500" s="8" t="n"/>
      <c r="K500" s="6" t="n"/>
      <c r="L500" s="9">
        <f>IF(OR(I500="",J500=""),"",ROUND(MOD(J500-I500,1)*24,2))</f>
        <v/>
      </c>
      <c r="M500" s="9">
        <f>IF(F500="","",IFERROR(VLOOKUP(F500,Lists!$A$4:$E$9,3,FALSE),""))</f>
        <v/>
      </c>
      <c r="N500" s="9">
        <f>IF(OR(L500="",M500=""),"",FLOOR(MAX(0,L500-M500),0.5))</f>
        <v/>
      </c>
      <c r="O500" s="10">
        <f>IF(OR(I500="",G500=""),"",MAX(0,ROUND((MOD(I500-G500+0.5,1)-0.5)*1440,0)))</f>
        <v/>
      </c>
      <c r="P500" s="10">
        <f>IF(OR(J500="",H500=""),"",MAX(0,ROUND((MOD(H500-J500+0.5,1)-0.5)*1440,0)))</f>
        <v/>
      </c>
      <c r="Q500" s="6" t="n"/>
      <c r="R500" s="6" t="n"/>
    </row>
    <row r="501">
      <c r="A501" s="5" t="n"/>
      <c r="B501" s="6" t="n"/>
      <c r="C501" s="6" t="n"/>
      <c r="D501" s="6" t="n"/>
      <c r="E501" s="6" t="n"/>
      <c r="F501" s="6" t="n"/>
      <c r="G501" s="7">
        <f>IF(F501="","",IFERROR(VLOOKUP(F501,Lists!$A$4:$E$9,4,FALSE),""))</f>
        <v/>
      </c>
      <c r="H501" s="7">
        <f>IF(F501="","",IFERROR(VLOOKUP(F501,Lists!$A$4:$E$9,5,FALSE),""))</f>
        <v/>
      </c>
      <c r="I501" s="8" t="n"/>
      <c r="J501" s="8" t="n"/>
      <c r="K501" s="6" t="n"/>
      <c r="L501" s="9">
        <f>IF(OR(I501="",J501=""),"",ROUND(MOD(J501-I501,1)*24,2))</f>
        <v/>
      </c>
      <c r="M501" s="9">
        <f>IF(F501="","",IFERROR(VLOOKUP(F501,Lists!$A$4:$E$9,3,FALSE),""))</f>
        <v/>
      </c>
      <c r="N501" s="9">
        <f>IF(OR(L501="",M501=""),"",FLOOR(MAX(0,L501-M501),0.5))</f>
        <v/>
      </c>
      <c r="O501" s="10">
        <f>IF(OR(I501="",G501=""),"",MAX(0,ROUND((MOD(I501-G501+0.5,1)-0.5)*1440,0)))</f>
        <v/>
      </c>
      <c r="P501" s="10">
        <f>IF(OR(J501="",H501=""),"",MAX(0,ROUND((MOD(H501-J501+0.5,1)-0.5)*1440,0)))</f>
        <v/>
      </c>
      <c r="Q501" s="6" t="n"/>
      <c r="R501" s="6" t="n"/>
    </row>
    <row r="502">
      <c r="A502" s="5" t="n"/>
      <c r="B502" s="6" t="n"/>
      <c r="C502" s="6" t="n"/>
      <c r="D502" s="6" t="n"/>
      <c r="E502" s="6" t="n"/>
      <c r="F502" s="6" t="n"/>
      <c r="G502" s="7">
        <f>IF(F502="","",IFERROR(VLOOKUP(F502,Lists!$A$4:$E$9,4,FALSE),""))</f>
        <v/>
      </c>
      <c r="H502" s="7">
        <f>IF(F502="","",IFERROR(VLOOKUP(F502,Lists!$A$4:$E$9,5,FALSE),""))</f>
        <v/>
      </c>
      <c r="I502" s="8" t="n"/>
      <c r="J502" s="8" t="n"/>
      <c r="K502" s="6" t="n"/>
      <c r="L502" s="9">
        <f>IF(OR(I502="",J502=""),"",ROUND(MOD(J502-I502,1)*24,2))</f>
        <v/>
      </c>
      <c r="M502" s="9">
        <f>IF(F502="","",IFERROR(VLOOKUP(F502,Lists!$A$4:$E$9,3,FALSE),""))</f>
        <v/>
      </c>
      <c r="N502" s="9">
        <f>IF(OR(L502="",M502=""),"",FLOOR(MAX(0,L502-M502),0.5))</f>
        <v/>
      </c>
      <c r="O502" s="10">
        <f>IF(OR(I502="",G502=""),"",MAX(0,ROUND((MOD(I502-G502+0.5,1)-0.5)*1440,0)))</f>
        <v/>
      </c>
      <c r="P502" s="10">
        <f>IF(OR(J502="",H502=""),"",MAX(0,ROUND((MOD(H502-J502+0.5,1)-0.5)*1440,0)))</f>
        <v/>
      </c>
      <c r="Q502" s="6" t="n"/>
      <c r="R502" s="6" t="n"/>
    </row>
    <row r="503">
      <c r="A503" s="5" t="n"/>
      <c r="B503" s="6" t="n"/>
      <c r="C503" s="6" t="n"/>
      <c r="D503" s="6" t="n"/>
      <c r="E503" s="6" t="n"/>
      <c r="F503" s="6" t="n"/>
      <c r="G503" s="7">
        <f>IF(F503="","",IFERROR(VLOOKUP(F503,Lists!$A$4:$E$9,4,FALSE),""))</f>
        <v/>
      </c>
      <c r="H503" s="7">
        <f>IF(F503="","",IFERROR(VLOOKUP(F503,Lists!$A$4:$E$9,5,FALSE),""))</f>
        <v/>
      </c>
      <c r="I503" s="8" t="n"/>
      <c r="J503" s="8" t="n"/>
      <c r="K503" s="6" t="n"/>
      <c r="L503" s="9">
        <f>IF(OR(I503="",J503=""),"",ROUND(MOD(J503-I503,1)*24,2))</f>
        <v/>
      </c>
      <c r="M503" s="9">
        <f>IF(F503="","",IFERROR(VLOOKUP(F503,Lists!$A$4:$E$9,3,FALSE),""))</f>
        <v/>
      </c>
      <c r="N503" s="9">
        <f>IF(OR(L503="",M503=""),"",FLOOR(MAX(0,L503-M503),0.5))</f>
        <v/>
      </c>
      <c r="O503" s="10">
        <f>IF(OR(I503="",G503=""),"",MAX(0,ROUND((MOD(I503-G503+0.5,1)-0.5)*1440,0)))</f>
        <v/>
      </c>
      <c r="P503" s="10">
        <f>IF(OR(J503="",H503=""),"",MAX(0,ROUND((MOD(H503-J503+0.5,1)-0.5)*1440,0)))</f>
        <v/>
      </c>
      <c r="Q503" s="6" t="n"/>
      <c r="R503" s="6" t="n"/>
    </row>
    <row r="504">
      <c r="A504" s="5" t="n"/>
      <c r="B504" s="6" t="n"/>
      <c r="C504" s="6" t="n"/>
      <c r="D504" s="6" t="n"/>
      <c r="E504" s="6" t="n"/>
      <c r="F504" s="6" t="n"/>
      <c r="G504" s="7">
        <f>IF(F504="","",IFERROR(VLOOKUP(F504,Lists!$A$4:$E$9,4,FALSE),""))</f>
        <v/>
      </c>
      <c r="H504" s="7">
        <f>IF(F504="","",IFERROR(VLOOKUP(F504,Lists!$A$4:$E$9,5,FALSE),""))</f>
        <v/>
      </c>
      <c r="I504" s="8" t="n"/>
      <c r="J504" s="8" t="n"/>
      <c r="K504" s="6" t="n"/>
      <c r="L504" s="9">
        <f>IF(OR(I504="",J504=""),"",ROUND(MOD(J504-I504,1)*24,2))</f>
        <v/>
      </c>
      <c r="M504" s="9">
        <f>IF(F504="","",IFERROR(VLOOKUP(F504,Lists!$A$4:$E$9,3,FALSE),""))</f>
        <v/>
      </c>
      <c r="N504" s="9">
        <f>IF(OR(L504="",M504=""),"",FLOOR(MAX(0,L504-M504),0.5))</f>
        <v/>
      </c>
      <c r="O504" s="10">
        <f>IF(OR(I504="",G504=""),"",MAX(0,ROUND((MOD(I504-G504+0.5,1)-0.5)*1440,0)))</f>
        <v/>
      </c>
      <c r="P504" s="10">
        <f>IF(OR(J504="",H504=""),"",MAX(0,ROUND((MOD(H504-J504+0.5,1)-0.5)*1440,0)))</f>
        <v/>
      </c>
      <c r="Q504" s="6" t="n"/>
      <c r="R504" s="6" t="n"/>
    </row>
    <row r="505">
      <c r="A505" s="5" t="n"/>
      <c r="B505" s="6" t="n"/>
      <c r="C505" s="6" t="n"/>
      <c r="D505" s="6" t="n"/>
      <c r="E505" s="6" t="n"/>
      <c r="F505" s="6" t="n"/>
      <c r="G505" s="7">
        <f>IF(F505="","",IFERROR(VLOOKUP(F505,Lists!$A$4:$E$9,4,FALSE),""))</f>
        <v/>
      </c>
      <c r="H505" s="7">
        <f>IF(F505="","",IFERROR(VLOOKUP(F505,Lists!$A$4:$E$9,5,FALSE),""))</f>
        <v/>
      </c>
      <c r="I505" s="8" t="n"/>
      <c r="J505" s="8" t="n"/>
      <c r="K505" s="6" t="n"/>
      <c r="L505" s="9">
        <f>IF(OR(I505="",J505=""),"",ROUND(MOD(J505-I505,1)*24,2))</f>
        <v/>
      </c>
      <c r="M505" s="9">
        <f>IF(F505="","",IFERROR(VLOOKUP(F505,Lists!$A$4:$E$9,3,FALSE),""))</f>
        <v/>
      </c>
      <c r="N505" s="9">
        <f>IF(OR(L505="",M505=""),"",FLOOR(MAX(0,L505-M505),0.5))</f>
        <v/>
      </c>
      <c r="O505" s="10">
        <f>IF(OR(I505="",G505=""),"",MAX(0,ROUND((MOD(I505-G505+0.5,1)-0.5)*1440,0)))</f>
        <v/>
      </c>
      <c r="P505" s="10">
        <f>IF(OR(J505="",H505=""),"",MAX(0,ROUND((MOD(H505-J505+0.5,1)-0.5)*1440,0)))</f>
        <v/>
      </c>
      <c r="Q505" s="6" t="n"/>
      <c r="R505" s="6" t="n"/>
    </row>
  </sheetData>
  <dataValidations count="2">
    <dataValidation sqref="F6:F505" showDropDown="0" showInputMessage="0" showErrorMessage="1" allowBlank="1" errorTitle="Shift code" error="Pick a shift code from the Lists tab." type="list">
      <formula1>=Lists!$A$4:$A$9</formula1>
    </dataValidation>
    <dataValidation sqref="K6:K505" showDropDown="0" showInputMessage="0" showErrorMessage="1" allowBlank="1" errorTitle="Status" error="Use P, R, A, WO, L or H." type="list">
      <formula1>"P,R,A,WO,L,H"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12" customWidth="1" min="4" max="4"/>
    <col width="13" customWidth="1" min="5" max="5"/>
    <col width="14" customWidth="1" min="6" max="6"/>
    <col width="14" customWidth="1" min="7" max="7"/>
    <col width="10" customWidth="1" min="8" max="8"/>
    <col width="10" customWidth="1" min="9" max="9"/>
    <col width="11" customWidth="1" min="10" max="10"/>
  </cols>
  <sheetData>
    <row r="1">
      <c r="A1" s="1" t="inlineStr">
        <is>
          <t>Guard Summary (from the Daily Log)</t>
        </is>
      </c>
    </row>
    <row r="2">
      <c r="A2" s="2" t="inlineStr">
        <is>
          <t>Type each Guard ID once in column A. Duties = P + R rows. Night duties = N and III shifts worked.</t>
        </is>
      </c>
    </row>
    <row r="4" ht="32" customHeight="1">
      <c r="A4" s="4" t="inlineStr">
        <is>
          <t>Guard ID</t>
        </is>
      </c>
      <c r="B4" s="4" t="inlineStr">
        <is>
          <t>Guard name</t>
        </is>
      </c>
      <c r="C4" s="4" t="inlineStr">
        <is>
          <t>Duties</t>
        </is>
      </c>
      <c r="D4" s="4" t="inlineStr">
        <is>
          <t>Night duties</t>
        </is>
      </c>
      <c r="E4" s="4" t="inlineStr">
        <is>
          <t>Hours worked</t>
        </is>
      </c>
      <c r="F4" s="4" t="inlineStr">
        <is>
          <t>Overtime hours</t>
        </is>
      </c>
      <c r="G4" s="4" t="inlineStr">
        <is>
          <t>Late arrivals (&gt;10 min)</t>
        </is>
      </c>
      <c r="H4" s="4" t="inlineStr">
        <is>
          <t>Absent</t>
        </is>
      </c>
      <c r="I4" s="4" t="inlineStr">
        <is>
          <t>Leave</t>
        </is>
      </c>
      <c r="J4" s="4" t="inlineStr">
        <is>
          <t>Weekly offs</t>
        </is>
      </c>
    </row>
    <row r="5">
      <c r="A5" s="6" t="inlineStr">
        <is>
          <t>G-101</t>
        </is>
      </c>
      <c r="B5" s="10">
        <f>IF($A5="","",IFERROR(INDEX('Daily Log'!$E$6:$E$505,MATCH($A5,'Daily Log'!$D$6:$D$505,0)),""))</f>
        <v/>
      </c>
      <c r="C5" s="10">
        <f>IF($A5="","",COUNTIFS('Daily Log'!$D$6:$D$505,$A5,'Daily Log'!$K$6:$K$505,"P")+COUNTIFS('Daily Log'!$D$6:$D$505,$A5,'Daily Log'!$K$6:$K$505,"R"))</f>
        <v/>
      </c>
      <c r="D5" s="10">
        <f>IF($A5="","",COUNTIFS('Daily Log'!$D$6:$D$505,$A5,'Daily Log'!$F$6:$F$505,"N",'Daily Log'!$K$6:$K$505,"P")+COUNTIFS('Daily Log'!$D$6:$D$505,$A5,'Daily Log'!$F$6:$F$505,"N",'Daily Log'!$K$6:$K$505,"R")+COUNTIFS('Daily Log'!$D$6:$D$505,$A5,'Daily Log'!$F$6:$F$505,"III",'Daily Log'!$K$6:$K$505,"P")+COUNTIFS('Daily Log'!$D$6:$D$505,$A5,'Daily Log'!$F$6:$F$505,"III",'Daily Log'!$K$6:$K$505,"R"))</f>
        <v/>
      </c>
      <c r="E5" s="9">
        <f>IF($A5="","",SUMIFS('Daily Log'!$L$6:$L$505,'Daily Log'!$D$6:$D$505,$A5))</f>
        <v/>
      </c>
      <c r="F5" s="9">
        <f>IF($A5="","",SUMIFS('Daily Log'!$N$6:$N$505,'Daily Log'!$D$6:$D$505,$A5))</f>
        <v/>
      </c>
      <c r="G5" s="10">
        <f>IF($A5="","",COUNTIFS('Daily Log'!$D$6:$D$505,$A5,'Daily Log'!$O$6:$O$505,"&gt;10"))</f>
        <v/>
      </c>
      <c r="H5" s="10">
        <f>IF($A5="","",COUNTIFS('Daily Log'!$D$6:$D$505,$A5,'Daily Log'!$K$6:$K$505,"A"))</f>
        <v/>
      </c>
      <c r="I5" s="10">
        <f>IF($A5="","",COUNTIFS('Daily Log'!$D$6:$D$505,$A5,'Daily Log'!$K$6:$K$505,"L"))</f>
        <v/>
      </c>
      <c r="J5" s="10">
        <f>IF($A5="","",COUNTIFS('Daily Log'!$D$6:$D$505,$A5,'Daily Log'!$K$6:$K$505,"WO"))</f>
        <v/>
      </c>
    </row>
    <row r="6">
      <c r="A6" s="6" t="inlineStr">
        <is>
          <t>G-102</t>
        </is>
      </c>
      <c r="B6" s="10">
        <f>IF($A6="","",IFERROR(INDEX('Daily Log'!$E$6:$E$505,MATCH($A6,'Daily Log'!$D$6:$D$505,0)),""))</f>
        <v/>
      </c>
      <c r="C6" s="10">
        <f>IF($A6="","",COUNTIFS('Daily Log'!$D$6:$D$505,$A6,'Daily Log'!$K$6:$K$505,"P")+COUNTIFS('Daily Log'!$D$6:$D$505,$A6,'Daily Log'!$K$6:$K$505,"R"))</f>
        <v/>
      </c>
      <c r="D6" s="10">
        <f>IF($A6="","",COUNTIFS('Daily Log'!$D$6:$D$505,$A6,'Daily Log'!$F$6:$F$505,"N",'Daily Log'!$K$6:$K$505,"P")+COUNTIFS('Daily Log'!$D$6:$D$505,$A6,'Daily Log'!$F$6:$F$505,"N",'Daily Log'!$K$6:$K$505,"R")+COUNTIFS('Daily Log'!$D$6:$D$505,$A6,'Daily Log'!$F$6:$F$505,"III",'Daily Log'!$K$6:$K$505,"P")+COUNTIFS('Daily Log'!$D$6:$D$505,$A6,'Daily Log'!$F$6:$F$505,"III",'Daily Log'!$K$6:$K$505,"R"))</f>
        <v/>
      </c>
      <c r="E6" s="9">
        <f>IF($A6="","",SUMIFS('Daily Log'!$L$6:$L$505,'Daily Log'!$D$6:$D$505,$A6))</f>
        <v/>
      </c>
      <c r="F6" s="9">
        <f>IF($A6="","",SUMIFS('Daily Log'!$N$6:$N$505,'Daily Log'!$D$6:$D$505,$A6))</f>
        <v/>
      </c>
      <c r="G6" s="10">
        <f>IF($A6="","",COUNTIFS('Daily Log'!$D$6:$D$505,$A6,'Daily Log'!$O$6:$O$505,"&gt;10"))</f>
        <v/>
      </c>
      <c r="H6" s="10">
        <f>IF($A6="","",COUNTIFS('Daily Log'!$D$6:$D$505,$A6,'Daily Log'!$K$6:$K$505,"A"))</f>
        <v/>
      </c>
      <c r="I6" s="10">
        <f>IF($A6="","",COUNTIFS('Daily Log'!$D$6:$D$505,$A6,'Daily Log'!$K$6:$K$505,"L"))</f>
        <v/>
      </c>
      <c r="J6" s="10">
        <f>IF($A6="","",COUNTIFS('Daily Log'!$D$6:$D$505,$A6,'Daily Log'!$K$6:$K$505,"WO"))</f>
        <v/>
      </c>
    </row>
    <row r="7">
      <c r="A7" s="6" t="inlineStr">
        <is>
          <t>G-103</t>
        </is>
      </c>
      <c r="B7" s="10">
        <f>IF($A7="","",IFERROR(INDEX('Daily Log'!$E$6:$E$505,MATCH($A7,'Daily Log'!$D$6:$D$505,0)),""))</f>
        <v/>
      </c>
      <c r="C7" s="10">
        <f>IF($A7="","",COUNTIFS('Daily Log'!$D$6:$D$505,$A7,'Daily Log'!$K$6:$K$505,"P")+COUNTIFS('Daily Log'!$D$6:$D$505,$A7,'Daily Log'!$K$6:$K$505,"R"))</f>
        <v/>
      </c>
      <c r="D7" s="10">
        <f>IF($A7="","",COUNTIFS('Daily Log'!$D$6:$D$505,$A7,'Daily Log'!$F$6:$F$505,"N",'Daily Log'!$K$6:$K$505,"P")+COUNTIFS('Daily Log'!$D$6:$D$505,$A7,'Daily Log'!$F$6:$F$505,"N",'Daily Log'!$K$6:$K$505,"R")+COUNTIFS('Daily Log'!$D$6:$D$505,$A7,'Daily Log'!$F$6:$F$505,"III",'Daily Log'!$K$6:$K$505,"P")+COUNTIFS('Daily Log'!$D$6:$D$505,$A7,'Daily Log'!$F$6:$F$505,"III",'Daily Log'!$K$6:$K$505,"R"))</f>
        <v/>
      </c>
      <c r="E7" s="9">
        <f>IF($A7="","",SUMIFS('Daily Log'!$L$6:$L$505,'Daily Log'!$D$6:$D$505,$A7))</f>
        <v/>
      </c>
      <c r="F7" s="9">
        <f>IF($A7="","",SUMIFS('Daily Log'!$N$6:$N$505,'Daily Log'!$D$6:$D$505,$A7))</f>
        <v/>
      </c>
      <c r="G7" s="10">
        <f>IF($A7="","",COUNTIFS('Daily Log'!$D$6:$D$505,$A7,'Daily Log'!$O$6:$O$505,"&gt;10"))</f>
        <v/>
      </c>
      <c r="H7" s="10">
        <f>IF($A7="","",COUNTIFS('Daily Log'!$D$6:$D$505,$A7,'Daily Log'!$K$6:$K$505,"A"))</f>
        <v/>
      </c>
      <c r="I7" s="10">
        <f>IF($A7="","",COUNTIFS('Daily Log'!$D$6:$D$505,$A7,'Daily Log'!$K$6:$K$505,"L"))</f>
        <v/>
      </c>
      <c r="J7" s="10">
        <f>IF($A7="","",COUNTIFS('Daily Log'!$D$6:$D$505,$A7,'Daily Log'!$K$6:$K$505,"WO"))</f>
        <v/>
      </c>
    </row>
    <row r="8">
      <c r="A8" s="6" t="inlineStr">
        <is>
          <t>G-104</t>
        </is>
      </c>
      <c r="B8" s="10">
        <f>IF($A8="","",IFERROR(INDEX('Daily Log'!$E$6:$E$505,MATCH($A8,'Daily Log'!$D$6:$D$505,0)),""))</f>
        <v/>
      </c>
      <c r="C8" s="10">
        <f>IF($A8="","",COUNTIFS('Daily Log'!$D$6:$D$505,$A8,'Daily Log'!$K$6:$K$505,"P")+COUNTIFS('Daily Log'!$D$6:$D$505,$A8,'Daily Log'!$K$6:$K$505,"R"))</f>
        <v/>
      </c>
      <c r="D8" s="10">
        <f>IF($A8="","",COUNTIFS('Daily Log'!$D$6:$D$505,$A8,'Daily Log'!$F$6:$F$505,"N",'Daily Log'!$K$6:$K$505,"P")+COUNTIFS('Daily Log'!$D$6:$D$505,$A8,'Daily Log'!$F$6:$F$505,"N",'Daily Log'!$K$6:$K$505,"R")+COUNTIFS('Daily Log'!$D$6:$D$505,$A8,'Daily Log'!$F$6:$F$505,"III",'Daily Log'!$K$6:$K$505,"P")+COUNTIFS('Daily Log'!$D$6:$D$505,$A8,'Daily Log'!$F$6:$F$505,"III",'Daily Log'!$K$6:$K$505,"R"))</f>
        <v/>
      </c>
      <c r="E8" s="9">
        <f>IF($A8="","",SUMIFS('Daily Log'!$L$6:$L$505,'Daily Log'!$D$6:$D$505,$A8))</f>
        <v/>
      </c>
      <c r="F8" s="9">
        <f>IF($A8="","",SUMIFS('Daily Log'!$N$6:$N$505,'Daily Log'!$D$6:$D$505,$A8))</f>
        <v/>
      </c>
      <c r="G8" s="10">
        <f>IF($A8="","",COUNTIFS('Daily Log'!$D$6:$D$505,$A8,'Daily Log'!$O$6:$O$505,"&gt;10"))</f>
        <v/>
      </c>
      <c r="H8" s="10">
        <f>IF($A8="","",COUNTIFS('Daily Log'!$D$6:$D$505,$A8,'Daily Log'!$K$6:$K$505,"A"))</f>
        <v/>
      </c>
      <c r="I8" s="10">
        <f>IF($A8="","",COUNTIFS('Daily Log'!$D$6:$D$505,$A8,'Daily Log'!$K$6:$K$505,"L"))</f>
        <v/>
      </c>
      <c r="J8" s="10">
        <f>IF($A8="","",COUNTIFS('Daily Log'!$D$6:$D$505,$A8,'Daily Log'!$K$6:$K$505,"WO"))</f>
        <v/>
      </c>
    </row>
    <row r="9">
      <c r="A9" s="6" t="inlineStr">
        <is>
          <t>G-201</t>
        </is>
      </c>
      <c r="B9" s="10">
        <f>IF($A9="","",IFERROR(INDEX('Daily Log'!$E$6:$E$505,MATCH($A9,'Daily Log'!$D$6:$D$505,0)),""))</f>
        <v/>
      </c>
      <c r="C9" s="10">
        <f>IF($A9="","",COUNTIFS('Daily Log'!$D$6:$D$505,$A9,'Daily Log'!$K$6:$K$505,"P")+COUNTIFS('Daily Log'!$D$6:$D$505,$A9,'Daily Log'!$K$6:$K$505,"R"))</f>
        <v/>
      </c>
      <c r="D9" s="10">
        <f>IF($A9="","",COUNTIFS('Daily Log'!$D$6:$D$505,$A9,'Daily Log'!$F$6:$F$505,"N",'Daily Log'!$K$6:$K$505,"P")+COUNTIFS('Daily Log'!$D$6:$D$505,$A9,'Daily Log'!$F$6:$F$505,"N",'Daily Log'!$K$6:$K$505,"R")+COUNTIFS('Daily Log'!$D$6:$D$505,$A9,'Daily Log'!$F$6:$F$505,"III",'Daily Log'!$K$6:$K$505,"P")+COUNTIFS('Daily Log'!$D$6:$D$505,$A9,'Daily Log'!$F$6:$F$505,"III",'Daily Log'!$K$6:$K$505,"R"))</f>
        <v/>
      </c>
      <c r="E9" s="9">
        <f>IF($A9="","",SUMIFS('Daily Log'!$L$6:$L$505,'Daily Log'!$D$6:$D$505,$A9))</f>
        <v/>
      </c>
      <c r="F9" s="9">
        <f>IF($A9="","",SUMIFS('Daily Log'!$N$6:$N$505,'Daily Log'!$D$6:$D$505,$A9))</f>
        <v/>
      </c>
      <c r="G9" s="10">
        <f>IF($A9="","",COUNTIFS('Daily Log'!$D$6:$D$505,$A9,'Daily Log'!$O$6:$O$505,"&gt;10"))</f>
        <v/>
      </c>
      <c r="H9" s="10">
        <f>IF($A9="","",COUNTIFS('Daily Log'!$D$6:$D$505,$A9,'Daily Log'!$K$6:$K$505,"A"))</f>
        <v/>
      </c>
      <c r="I9" s="10">
        <f>IF($A9="","",COUNTIFS('Daily Log'!$D$6:$D$505,$A9,'Daily Log'!$K$6:$K$505,"L"))</f>
        <v/>
      </c>
      <c r="J9" s="10">
        <f>IF($A9="","",COUNTIFS('Daily Log'!$D$6:$D$505,$A9,'Daily Log'!$K$6:$K$505,"WO"))</f>
        <v/>
      </c>
    </row>
    <row r="10">
      <c r="A10" s="6" t="inlineStr">
        <is>
          <t>G-202</t>
        </is>
      </c>
      <c r="B10" s="10">
        <f>IF($A10="","",IFERROR(INDEX('Daily Log'!$E$6:$E$505,MATCH($A10,'Daily Log'!$D$6:$D$505,0)),""))</f>
        <v/>
      </c>
      <c r="C10" s="10">
        <f>IF($A10="","",COUNTIFS('Daily Log'!$D$6:$D$505,$A10,'Daily Log'!$K$6:$K$505,"P")+COUNTIFS('Daily Log'!$D$6:$D$505,$A10,'Daily Log'!$K$6:$K$505,"R"))</f>
        <v/>
      </c>
      <c r="D10" s="10">
        <f>IF($A10="","",COUNTIFS('Daily Log'!$D$6:$D$505,$A10,'Daily Log'!$F$6:$F$505,"N",'Daily Log'!$K$6:$K$505,"P")+COUNTIFS('Daily Log'!$D$6:$D$505,$A10,'Daily Log'!$F$6:$F$505,"N",'Daily Log'!$K$6:$K$505,"R")+COUNTIFS('Daily Log'!$D$6:$D$505,$A10,'Daily Log'!$F$6:$F$505,"III",'Daily Log'!$K$6:$K$505,"P")+COUNTIFS('Daily Log'!$D$6:$D$505,$A10,'Daily Log'!$F$6:$F$505,"III",'Daily Log'!$K$6:$K$505,"R"))</f>
        <v/>
      </c>
      <c r="E10" s="9">
        <f>IF($A10="","",SUMIFS('Daily Log'!$L$6:$L$505,'Daily Log'!$D$6:$D$505,$A10))</f>
        <v/>
      </c>
      <c r="F10" s="9">
        <f>IF($A10="","",SUMIFS('Daily Log'!$N$6:$N$505,'Daily Log'!$D$6:$D$505,$A10))</f>
        <v/>
      </c>
      <c r="G10" s="10">
        <f>IF($A10="","",COUNTIFS('Daily Log'!$D$6:$D$505,$A10,'Daily Log'!$O$6:$O$505,"&gt;10"))</f>
        <v/>
      </c>
      <c r="H10" s="10">
        <f>IF($A10="","",COUNTIFS('Daily Log'!$D$6:$D$505,$A10,'Daily Log'!$K$6:$K$505,"A"))</f>
        <v/>
      </c>
      <c r="I10" s="10">
        <f>IF($A10="","",COUNTIFS('Daily Log'!$D$6:$D$505,$A10,'Daily Log'!$K$6:$K$505,"L"))</f>
        <v/>
      </c>
      <c r="J10" s="10">
        <f>IF($A10="","",COUNTIFS('Daily Log'!$D$6:$D$505,$A10,'Daily Log'!$K$6:$K$505,"WO"))</f>
        <v/>
      </c>
    </row>
    <row r="11">
      <c r="A11" s="6" t="n"/>
      <c r="B11" s="10">
        <f>IF($A11="","",IFERROR(INDEX('Daily Log'!$E$6:$E$505,MATCH($A11,'Daily Log'!$D$6:$D$505,0)),""))</f>
        <v/>
      </c>
      <c r="C11" s="10">
        <f>IF($A11="","",COUNTIFS('Daily Log'!$D$6:$D$505,$A11,'Daily Log'!$K$6:$K$505,"P")+COUNTIFS('Daily Log'!$D$6:$D$505,$A11,'Daily Log'!$K$6:$K$505,"R"))</f>
        <v/>
      </c>
      <c r="D11" s="10">
        <f>IF($A11="","",COUNTIFS('Daily Log'!$D$6:$D$505,$A11,'Daily Log'!$F$6:$F$505,"N",'Daily Log'!$K$6:$K$505,"P")+COUNTIFS('Daily Log'!$D$6:$D$505,$A11,'Daily Log'!$F$6:$F$505,"N",'Daily Log'!$K$6:$K$505,"R")+COUNTIFS('Daily Log'!$D$6:$D$505,$A11,'Daily Log'!$F$6:$F$505,"III",'Daily Log'!$K$6:$K$505,"P")+COUNTIFS('Daily Log'!$D$6:$D$505,$A11,'Daily Log'!$F$6:$F$505,"III",'Daily Log'!$K$6:$K$505,"R"))</f>
        <v/>
      </c>
      <c r="E11" s="9">
        <f>IF($A11="","",SUMIFS('Daily Log'!$L$6:$L$505,'Daily Log'!$D$6:$D$505,$A11))</f>
        <v/>
      </c>
      <c r="F11" s="9">
        <f>IF($A11="","",SUMIFS('Daily Log'!$N$6:$N$505,'Daily Log'!$D$6:$D$505,$A11))</f>
        <v/>
      </c>
      <c r="G11" s="10">
        <f>IF($A11="","",COUNTIFS('Daily Log'!$D$6:$D$505,$A11,'Daily Log'!$O$6:$O$505,"&gt;10"))</f>
        <v/>
      </c>
      <c r="H11" s="10">
        <f>IF($A11="","",COUNTIFS('Daily Log'!$D$6:$D$505,$A11,'Daily Log'!$K$6:$K$505,"A"))</f>
        <v/>
      </c>
      <c r="I11" s="10">
        <f>IF($A11="","",COUNTIFS('Daily Log'!$D$6:$D$505,$A11,'Daily Log'!$K$6:$K$505,"L"))</f>
        <v/>
      </c>
      <c r="J11" s="10">
        <f>IF($A11="","",COUNTIFS('Daily Log'!$D$6:$D$505,$A11,'Daily Log'!$K$6:$K$505,"WO"))</f>
        <v/>
      </c>
    </row>
    <row r="12">
      <c r="A12" s="6" t="n"/>
      <c r="B12" s="10">
        <f>IF($A12="","",IFERROR(INDEX('Daily Log'!$E$6:$E$505,MATCH($A12,'Daily Log'!$D$6:$D$505,0)),""))</f>
        <v/>
      </c>
      <c r="C12" s="10">
        <f>IF($A12="","",COUNTIFS('Daily Log'!$D$6:$D$505,$A12,'Daily Log'!$K$6:$K$505,"P")+COUNTIFS('Daily Log'!$D$6:$D$505,$A12,'Daily Log'!$K$6:$K$505,"R"))</f>
        <v/>
      </c>
      <c r="D12" s="10">
        <f>IF($A12="","",COUNTIFS('Daily Log'!$D$6:$D$505,$A12,'Daily Log'!$F$6:$F$505,"N",'Daily Log'!$K$6:$K$505,"P")+COUNTIFS('Daily Log'!$D$6:$D$505,$A12,'Daily Log'!$F$6:$F$505,"N",'Daily Log'!$K$6:$K$505,"R")+COUNTIFS('Daily Log'!$D$6:$D$505,$A12,'Daily Log'!$F$6:$F$505,"III",'Daily Log'!$K$6:$K$505,"P")+COUNTIFS('Daily Log'!$D$6:$D$505,$A12,'Daily Log'!$F$6:$F$505,"III",'Daily Log'!$K$6:$K$505,"R"))</f>
        <v/>
      </c>
      <c r="E12" s="9">
        <f>IF($A12="","",SUMIFS('Daily Log'!$L$6:$L$505,'Daily Log'!$D$6:$D$505,$A12))</f>
        <v/>
      </c>
      <c r="F12" s="9">
        <f>IF($A12="","",SUMIFS('Daily Log'!$N$6:$N$505,'Daily Log'!$D$6:$D$505,$A12))</f>
        <v/>
      </c>
      <c r="G12" s="10">
        <f>IF($A12="","",COUNTIFS('Daily Log'!$D$6:$D$505,$A12,'Daily Log'!$O$6:$O$505,"&gt;10"))</f>
        <v/>
      </c>
      <c r="H12" s="10">
        <f>IF($A12="","",COUNTIFS('Daily Log'!$D$6:$D$505,$A12,'Daily Log'!$K$6:$K$505,"A"))</f>
        <v/>
      </c>
      <c r="I12" s="10">
        <f>IF($A12="","",COUNTIFS('Daily Log'!$D$6:$D$505,$A12,'Daily Log'!$K$6:$K$505,"L"))</f>
        <v/>
      </c>
      <c r="J12" s="10">
        <f>IF($A12="","",COUNTIFS('Daily Log'!$D$6:$D$505,$A12,'Daily Log'!$K$6:$K$505,"WO"))</f>
        <v/>
      </c>
    </row>
    <row r="13">
      <c r="A13" s="6" t="n"/>
      <c r="B13" s="10">
        <f>IF($A13="","",IFERROR(INDEX('Daily Log'!$E$6:$E$505,MATCH($A13,'Daily Log'!$D$6:$D$505,0)),""))</f>
        <v/>
      </c>
      <c r="C13" s="10">
        <f>IF($A13="","",COUNTIFS('Daily Log'!$D$6:$D$505,$A13,'Daily Log'!$K$6:$K$505,"P")+COUNTIFS('Daily Log'!$D$6:$D$505,$A13,'Daily Log'!$K$6:$K$505,"R"))</f>
        <v/>
      </c>
      <c r="D13" s="10">
        <f>IF($A13="","",COUNTIFS('Daily Log'!$D$6:$D$505,$A13,'Daily Log'!$F$6:$F$505,"N",'Daily Log'!$K$6:$K$505,"P")+COUNTIFS('Daily Log'!$D$6:$D$505,$A13,'Daily Log'!$F$6:$F$505,"N",'Daily Log'!$K$6:$K$505,"R")+COUNTIFS('Daily Log'!$D$6:$D$505,$A13,'Daily Log'!$F$6:$F$505,"III",'Daily Log'!$K$6:$K$505,"P")+COUNTIFS('Daily Log'!$D$6:$D$505,$A13,'Daily Log'!$F$6:$F$505,"III",'Daily Log'!$K$6:$K$505,"R"))</f>
        <v/>
      </c>
      <c r="E13" s="9">
        <f>IF($A13="","",SUMIFS('Daily Log'!$L$6:$L$505,'Daily Log'!$D$6:$D$505,$A13))</f>
        <v/>
      </c>
      <c r="F13" s="9">
        <f>IF($A13="","",SUMIFS('Daily Log'!$N$6:$N$505,'Daily Log'!$D$6:$D$505,$A13))</f>
        <v/>
      </c>
      <c r="G13" s="10">
        <f>IF($A13="","",COUNTIFS('Daily Log'!$D$6:$D$505,$A13,'Daily Log'!$O$6:$O$505,"&gt;10"))</f>
        <v/>
      </c>
      <c r="H13" s="10">
        <f>IF($A13="","",COUNTIFS('Daily Log'!$D$6:$D$505,$A13,'Daily Log'!$K$6:$K$505,"A"))</f>
        <v/>
      </c>
      <c r="I13" s="10">
        <f>IF($A13="","",COUNTIFS('Daily Log'!$D$6:$D$505,$A13,'Daily Log'!$K$6:$K$505,"L"))</f>
        <v/>
      </c>
      <c r="J13" s="10">
        <f>IF($A13="","",COUNTIFS('Daily Log'!$D$6:$D$505,$A13,'Daily Log'!$K$6:$K$505,"WO"))</f>
        <v/>
      </c>
    </row>
    <row r="14">
      <c r="A14" s="6" t="n"/>
      <c r="B14" s="10">
        <f>IF($A14="","",IFERROR(INDEX('Daily Log'!$E$6:$E$505,MATCH($A14,'Daily Log'!$D$6:$D$505,0)),""))</f>
        <v/>
      </c>
      <c r="C14" s="10">
        <f>IF($A14="","",COUNTIFS('Daily Log'!$D$6:$D$505,$A14,'Daily Log'!$K$6:$K$505,"P")+COUNTIFS('Daily Log'!$D$6:$D$505,$A14,'Daily Log'!$K$6:$K$505,"R"))</f>
        <v/>
      </c>
      <c r="D14" s="10">
        <f>IF($A14="","",COUNTIFS('Daily Log'!$D$6:$D$505,$A14,'Daily Log'!$F$6:$F$505,"N",'Daily Log'!$K$6:$K$505,"P")+COUNTIFS('Daily Log'!$D$6:$D$505,$A14,'Daily Log'!$F$6:$F$505,"N",'Daily Log'!$K$6:$K$505,"R")+COUNTIFS('Daily Log'!$D$6:$D$505,$A14,'Daily Log'!$F$6:$F$505,"III",'Daily Log'!$K$6:$K$505,"P")+COUNTIFS('Daily Log'!$D$6:$D$505,$A14,'Daily Log'!$F$6:$F$505,"III",'Daily Log'!$K$6:$K$505,"R"))</f>
        <v/>
      </c>
      <c r="E14" s="9">
        <f>IF($A14="","",SUMIFS('Daily Log'!$L$6:$L$505,'Daily Log'!$D$6:$D$505,$A14))</f>
        <v/>
      </c>
      <c r="F14" s="9">
        <f>IF($A14="","",SUMIFS('Daily Log'!$N$6:$N$505,'Daily Log'!$D$6:$D$505,$A14))</f>
        <v/>
      </c>
      <c r="G14" s="10">
        <f>IF($A14="","",COUNTIFS('Daily Log'!$D$6:$D$505,$A14,'Daily Log'!$O$6:$O$505,"&gt;10"))</f>
        <v/>
      </c>
      <c r="H14" s="10">
        <f>IF($A14="","",COUNTIFS('Daily Log'!$D$6:$D$505,$A14,'Daily Log'!$K$6:$K$505,"A"))</f>
        <v/>
      </c>
      <c r="I14" s="10">
        <f>IF($A14="","",COUNTIFS('Daily Log'!$D$6:$D$505,$A14,'Daily Log'!$K$6:$K$505,"L"))</f>
        <v/>
      </c>
      <c r="J14" s="10">
        <f>IF($A14="","",COUNTIFS('Daily Log'!$D$6:$D$505,$A14,'Daily Log'!$K$6:$K$505,"WO"))</f>
        <v/>
      </c>
    </row>
    <row r="15">
      <c r="A15" s="6" t="n"/>
      <c r="B15" s="10">
        <f>IF($A15="","",IFERROR(INDEX('Daily Log'!$E$6:$E$505,MATCH($A15,'Daily Log'!$D$6:$D$505,0)),""))</f>
        <v/>
      </c>
      <c r="C15" s="10">
        <f>IF($A15="","",COUNTIFS('Daily Log'!$D$6:$D$505,$A15,'Daily Log'!$K$6:$K$505,"P")+COUNTIFS('Daily Log'!$D$6:$D$505,$A15,'Daily Log'!$K$6:$K$505,"R"))</f>
        <v/>
      </c>
      <c r="D15" s="10">
        <f>IF($A15="","",COUNTIFS('Daily Log'!$D$6:$D$505,$A15,'Daily Log'!$F$6:$F$505,"N",'Daily Log'!$K$6:$K$505,"P")+COUNTIFS('Daily Log'!$D$6:$D$505,$A15,'Daily Log'!$F$6:$F$505,"N",'Daily Log'!$K$6:$K$505,"R")+COUNTIFS('Daily Log'!$D$6:$D$505,$A15,'Daily Log'!$F$6:$F$505,"III",'Daily Log'!$K$6:$K$505,"P")+COUNTIFS('Daily Log'!$D$6:$D$505,$A15,'Daily Log'!$F$6:$F$505,"III",'Daily Log'!$K$6:$K$505,"R"))</f>
        <v/>
      </c>
      <c r="E15" s="9">
        <f>IF($A15="","",SUMIFS('Daily Log'!$L$6:$L$505,'Daily Log'!$D$6:$D$505,$A15))</f>
        <v/>
      </c>
      <c r="F15" s="9">
        <f>IF($A15="","",SUMIFS('Daily Log'!$N$6:$N$505,'Daily Log'!$D$6:$D$505,$A15))</f>
        <v/>
      </c>
      <c r="G15" s="10">
        <f>IF($A15="","",COUNTIFS('Daily Log'!$D$6:$D$505,$A15,'Daily Log'!$O$6:$O$505,"&gt;10"))</f>
        <v/>
      </c>
      <c r="H15" s="10">
        <f>IF($A15="","",COUNTIFS('Daily Log'!$D$6:$D$505,$A15,'Daily Log'!$K$6:$K$505,"A"))</f>
        <v/>
      </c>
      <c r="I15" s="10">
        <f>IF($A15="","",COUNTIFS('Daily Log'!$D$6:$D$505,$A15,'Daily Log'!$K$6:$K$505,"L"))</f>
        <v/>
      </c>
      <c r="J15" s="10">
        <f>IF($A15="","",COUNTIFS('Daily Log'!$D$6:$D$505,$A15,'Daily Log'!$K$6:$K$505,"WO"))</f>
        <v/>
      </c>
    </row>
    <row r="16">
      <c r="A16" s="6" t="n"/>
      <c r="B16" s="10">
        <f>IF($A16="","",IFERROR(INDEX('Daily Log'!$E$6:$E$505,MATCH($A16,'Daily Log'!$D$6:$D$505,0)),""))</f>
        <v/>
      </c>
      <c r="C16" s="10">
        <f>IF($A16="","",COUNTIFS('Daily Log'!$D$6:$D$505,$A16,'Daily Log'!$K$6:$K$505,"P")+COUNTIFS('Daily Log'!$D$6:$D$505,$A16,'Daily Log'!$K$6:$K$505,"R"))</f>
        <v/>
      </c>
      <c r="D16" s="10">
        <f>IF($A16="","",COUNTIFS('Daily Log'!$D$6:$D$505,$A16,'Daily Log'!$F$6:$F$505,"N",'Daily Log'!$K$6:$K$505,"P")+COUNTIFS('Daily Log'!$D$6:$D$505,$A16,'Daily Log'!$F$6:$F$505,"N",'Daily Log'!$K$6:$K$505,"R")+COUNTIFS('Daily Log'!$D$6:$D$505,$A16,'Daily Log'!$F$6:$F$505,"III",'Daily Log'!$K$6:$K$505,"P")+COUNTIFS('Daily Log'!$D$6:$D$505,$A16,'Daily Log'!$F$6:$F$505,"III",'Daily Log'!$K$6:$K$505,"R"))</f>
        <v/>
      </c>
      <c r="E16" s="9">
        <f>IF($A16="","",SUMIFS('Daily Log'!$L$6:$L$505,'Daily Log'!$D$6:$D$505,$A16))</f>
        <v/>
      </c>
      <c r="F16" s="9">
        <f>IF($A16="","",SUMIFS('Daily Log'!$N$6:$N$505,'Daily Log'!$D$6:$D$505,$A16))</f>
        <v/>
      </c>
      <c r="G16" s="10">
        <f>IF($A16="","",COUNTIFS('Daily Log'!$D$6:$D$505,$A16,'Daily Log'!$O$6:$O$505,"&gt;10"))</f>
        <v/>
      </c>
      <c r="H16" s="10">
        <f>IF($A16="","",COUNTIFS('Daily Log'!$D$6:$D$505,$A16,'Daily Log'!$K$6:$K$505,"A"))</f>
        <v/>
      </c>
      <c r="I16" s="10">
        <f>IF($A16="","",COUNTIFS('Daily Log'!$D$6:$D$505,$A16,'Daily Log'!$K$6:$K$505,"L"))</f>
        <v/>
      </c>
      <c r="J16" s="10">
        <f>IF($A16="","",COUNTIFS('Daily Log'!$D$6:$D$505,$A16,'Daily Log'!$K$6:$K$505,"WO"))</f>
        <v/>
      </c>
    </row>
    <row r="17">
      <c r="A17" s="6" t="n"/>
      <c r="B17" s="10">
        <f>IF($A17="","",IFERROR(INDEX('Daily Log'!$E$6:$E$505,MATCH($A17,'Daily Log'!$D$6:$D$505,0)),""))</f>
        <v/>
      </c>
      <c r="C17" s="10">
        <f>IF($A17="","",COUNTIFS('Daily Log'!$D$6:$D$505,$A17,'Daily Log'!$K$6:$K$505,"P")+COUNTIFS('Daily Log'!$D$6:$D$505,$A17,'Daily Log'!$K$6:$K$505,"R"))</f>
        <v/>
      </c>
      <c r="D17" s="10">
        <f>IF($A17="","",COUNTIFS('Daily Log'!$D$6:$D$505,$A17,'Daily Log'!$F$6:$F$505,"N",'Daily Log'!$K$6:$K$505,"P")+COUNTIFS('Daily Log'!$D$6:$D$505,$A17,'Daily Log'!$F$6:$F$505,"N",'Daily Log'!$K$6:$K$505,"R")+COUNTIFS('Daily Log'!$D$6:$D$505,$A17,'Daily Log'!$F$6:$F$505,"III",'Daily Log'!$K$6:$K$505,"P")+COUNTIFS('Daily Log'!$D$6:$D$505,$A17,'Daily Log'!$F$6:$F$505,"III",'Daily Log'!$K$6:$K$505,"R"))</f>
        <v/>
      </c>
      <c r="E17" s="9">
        <f>IF($A17="","",SUMIFS('Daily Log'!$L$6:$L$505,'Daily Log'!$D$6:$D$505,$A17))</f>
        <v/>
      </c>
      <c r="F17" s="9">
        <f>IF($A17="","",SUMIFS('Daily Log'!$N$6:$N$505,'Daily Log'!$D$6:$D$505,$A17))</f>
        <v/>
      </c>
      <c r="G17" s="10">
        <f>IF($A17="","",COUNTIFS('Daily Log'!$D$6:$D$505,$A17,'Daily Log'!$O$6:$O$505,"&gt;10"))</f>
        <v/>
      </c>
      <c r="H17" s="10">
        <f>IF($A17="","",COUNTIFS('Daily Log'!$D$6:$D$505,$A17,'Daily Log'!$K$6:$K$505,"A"))</f>
        <v/>
      </c>
      <c r="I17" s="10">
        <f>IF($A17="","",COUNTIFS('Daily Log'!$D$6:$D$505,$A17,'Daily Log'!$K$6:$K$505,"L"))</f>
        <v/>
      </c>
      <c r="J17" s="10">
        <f>IF($A17="","",COUNTIFS('Daily Log'!$D$6:$D$505,$A17,'Daily Log'!$K$6:$K$505,"WO"))</f>
        <v/>
      </c>
    </row>
    <row r="18">
      <c r="A18" s="6" t="n"/>
      <c r="B18" s="10">
        <f>IF($A18="","",IFERROR(INDEX('Daily Log'!$E$6:$E$505,MATCH($A18,'Daily Log'!$D$6:$D$505,0)),""))</f>
        <v/>
      </c>
      <c r="C18" s="10">
        <f>IF($A18="","",COUNTIFS('Daily Log'!$D$6:$D$505,$A18,'Daily Log'!$K$6:$K$505,"P")+COUNTIFS('Daily Log'!$D$6:$D$505,$A18,'Daily Log'!$K$6:$K$505,"R"))</f>
        <v/>
      </c>
      <c r="D18" s="10">
        <f>IF($A18="","",COUNTIFS('Daily Log'!$D$6:$D$505,$A18,'Daily Log'!$F$6:$F$505,"N",'Daily Log'!$K$6:$K$505,"P")+COUNTIFS('Daily Log'!$D$6:$D$505,$A18,'Daily Log'!$F$6:$F$505,"N",'Daily Log'!$K$6:$K$505,"R")+COUNTIFS('Daily Log'!$D$6:$D$505,$A18,'Daily Log'!$F$6:$F$505,"III",'Daily Log'!$K$6:$K$505,"P")+COUNTIFS('Daily Log'!$D$6:$D$505,$A18,'Daily Log'!$F$6:$F$505,"III",'Daily Log'!$K$6:$K$505,"R"))</f>
        <v/>
      </c>
      <c r="E18" s="9">
        <f>IF($A18="","",SUMIFS('Daily Log'!$L$6:$L$505,'Daily Log'!$D$6:$D$505,$A18))</f>
        <v/>
      </c>
      <c r="F18" s="9">
        <f>IF($A18="","",SUMIFS('Daily Log'!$N$6:$N$505,'Daily Log'!$D$6:$D$505,$A18))</f>
        <v/>
      </c>
      <c r="G18" s="10">
        <f>IF($A18="","",COUNTIFS('Daily Log'!$D$6:$D$505,$A18,'Daily Log'!$O$6:$O$505,"&gt;10"))</f>
        <v/>
      </c>
      <c r="H18" s="10">
        <f>IF($A18="","",COUNTIFS('Daily Log'!$D$6:$D$505,$A18,'Daily Log'!$K$6:$K$505,"A"))</f>
        <v/>
      </c>
      <c r="I18" s="10">
        <f>IF($A18="","",COUNTIFS('Daily Log'!$D$6:$D$505,$A18,'Daily Log'!$K$6:$K$505,"L"))</f>
        <v/>
      </c>
      <c r="J18" s="10">
        <f>IF($A18="","",COUNTIFS('Daily Log'!$D$6:$D$505,$A18,'Daily Log'!$K$6:$K$505,"WO"))</f>
        <v/>
      </c>
    </row>
    <row r="19">
      <c r="A19" s="6" t="n"/>
      <c r="B19" s="10">
        <f>IF($A19="","",IFERROR(INDEX('Daily Log'!$E$6:$E$505,MATCH($A19,'Daily Log'!$D$6:$D$505,0)),""))</f>
        <v/>
      </c>
      <c r="C19" s="10">
        <f>IF($A19="","",COUNTIFS('Daily Log'!$D$6:$D$505,$A19,'Daily Log'!$K$6:$K$505,"P")+COUNTIFS('Daily Log'!$D$6:$D$505,$A19,'Daily Log'!$K$6:$K$505,"R"))</f>
        <v/>
      </c>
      <c r="D19" s="10">
        <f>IF($A19="","",COUNTIFS('Daily Log'!$D$6:$D$505,$A19,'Daily Log'!$F$6:$F$505,"N",'Daily Log'!$K$6:$K$505,"P")+COUNTIFS('Daily Log'!$D$6:$D$505,$A19,'Daily Log'!$F$6:$F$505,"N",'Daily Log'!$K$6:$K$505,"R")+COUNTIFS('Daily Log'!$D$6:$D$505,$A19,'Daily Log'!$F$6:$F$505,"III",'Daily Log'!$K$6:$K$505,"P")+COUNTIFS('Daily Log'!$D$6:$D$505,$A19,'Daily Log'!$F$6:$F$505,"III",'Daily Log'!$K$6:$K$505,"R"))</f>
        <v/>
      </c>
      <c r="E19" s="9">
        <f>IF($A19="","",SUMIFS('Daily Log'!$L$6:$L$505,'Daily Log'!$D$6:$D$505,$A19))</f>
        <v/>
      </c>
      <c r="F19" s="9">
        <f>IF($A19="","",SUMIFS('Daily Log'!$N$6:$N$505,'Daily Log'!$D$6:$D$505,$A19))</f>
        <v/>
      </c>
      <c r="G19" s="10">
        <f>IF($A19="","",COUNTIFS('Daily Log'!$D$6:$D$505,$A19,'Daily Log'!$O$6:$O$505,"&gt;10"))</f>
        <v/>
      </c>
      <c r="H19" s="10">
        <f>IF($A19="","",COUNTIFS('Daily Log'!$D$6:$D$505,$A19,'Daily Log'!$K$6:$K$505,"A"))</f>
        <v/>
      </c>
      <c r="I19" s="10">
        <f>IF($A19="","",COUNTIFS('Daily Log'!$D$6:$D$505,$A19,'Daily Log'!$K$6:$K$505,"L"))</f>
        <v/>
      </c>
      <c r="J19" s="10">
        <f>IF($A19="","",COUNTIFS('Daily Log'!$D$6:$D$505,$A19,'Daily Log'!$K$6:$K$505,"WO"))</f>
        <v/>
      </c>
    </row>
    <row r="20">
      <c r="A20" s="6" t="n"/>
      <c r="B20" s="10">
        <f>IF($A20="","",IFERROR(INDEX('Daily Log'!$E$6:$E$505,MATCH($A20,'Daily Log'!$D$6:$D$505,0)),""))</f>
        <v/>
      </c>
      <c r="C20" s="10">
        <f>IF($A20="","",COUNTIFS('Daily Log'!$D$6:$D$505,$A20,'Daily Log'!$K$6:$K$505,"P")+COUNTIFS('Daily Log'!$D$6:$D$505,$A20,'Daily Log'!$K$6:$K$505,"R"))</f>
        <v/>
      </c>
      <c r="D20" s="10">
        <f>IF($A20="","",COUNTIFS('Daily Log'!$D$6:$D$505,$A20,'Daily Log'!$F$6:$F$505,"N",'Daily Log'!$K$6:$K$505,"P")+COUNTIFS('Daily Log'!$D$6:$D$505,$A20,'Daily Log'!$F$6:$F$505,"N",'Daily Log'!$K$6:$K$505,"R")+COUNTIFS('Daily Log'!$D$6:$D$505,$A20,'Daily Log'!$F$6:$F$505,"III",'Daily Log'!$K$6:$K$505,"P")+COUNTIFS('Daily Log'!$D$6:$D$505,$A20,'Daily Log'!$F$6:$F$505,"III",'Daily Log'!$K$6:$K$505,"R"))</f>
        <v/>
      </c>
      <c r="E20" s="9">
        <f>IF($A20="","",SUMIFS('Daily Log'!$L$6:$L$505,'Daily Log'!$D$6:$D$505,$A20))</f>
        <v/>
      </c>
      <c r="F20" s="9">
        <f>IF($A20="","",SUMIFS('Daily Log'!$N$6:$N$505,'Daily Log'!$D$6:$D$505,$A20))</f>
        <v/>
      </c>
      <c r="G20" s="10">
        <f>IF($A20="","",COUNTIFS('Daily Log'!$D$6:$D$505,$A20,'Daily Log'!$O$6:$O$505,"&gt;10"))</f>
        <v/>
      </c>
      <c r="H20" s="10">
        <f>IF($A20="","",COUNTIFS('Daily Log'!$D$6:$D$505,$A20,'Daily Log'!$K$6:$K$505,"A"))</f>
        <v/>
      </c>
      <c r="I20" s="10">
        <f>IF($A20="","",COUNTIFS('Daily Log'!$D$6:$D$505,$A20,'Daily Log'!$K$6:$K$505,"L"))</f>
        <v/>
      </c>
      <c r="J20" s="10">
        <f>IF($A20="","",COUNTIFS('Daily Log'!$D$6:$D$505,$A20,'Daily Log'!$K$6:$K$505,"WO"))</f>
        <v/>
      </c>
    </row>
    <row r="21">
      <c r="A21" s="6" t="n"/>
      <c r="B21" s="10">
        <f>IF($A21="","",IFERROR(INDEX('Daily Log'!$E$6:$E$505,MATCH($A21,'Daily Log'!$D$6:$D$505,0)),""))</f>
        <v/>
      </c>
      <c r="C21" s="10">
        <f>IF($A21="","",COUNTIFS('Daily Log'!$D$6:$D$505,$A21,'Daily Log'!$K$6:$K$505,"P")+COUNTIFS('Daily Log'!$D$6:$D$505,$A21,'Daily Log'!$K$6:$K$505,"R"))</f>
        <v/>
      </c>
      <c r="D21" s="10">
        <f>IF($A21="","",COUNTIFS('Daily Log'!$D$6:$D$505,$A21,'Daily Log'!$F$6:$F$505,"N",'Daily Log'!$K$6:$K$505,"P")+COUNTIFS('Daily Log'!$D$6:$D$505,$A21,'Daily Log'!$F$6:$F$505,"N",'Daily Log'!$K$6:$K$505,"R")+COUNTIFS('Daily Log'!$D$6:$D$505,$A21,'Daily Log'!$F$6:$F$505,"III",'Daily Log'!$K$6:$K$505,"P")+COUNTIFS('Daily Log'!$D$6:$D$505,$A21,'Daily Log'!$F$6:$F$505,"III",'Daily Log'!$K$6:$K$505,"R"))</f>
        <v/>
      </c>
      <c r="E21" s="9">
        <f>IF($A21="","",SUMIFS('Daily Log'!$L$6:$L$505,'Daily Log'!$D$6:$D$505,$A21))</f>
        <v/>
      </c>
      <c r="F21" s="9">
        <f>IF($A21="","",SUMIFS('Daily Log'!$N$6:$N$505,'Daily Log'!$D$6:$D$505,$A21))</f>
        <v/>
      </c>
      <c r="G21" s="10">
        <f>IF($A21="","",COUNTIFS('Daily Log'!$D$6:$D$505,$A21,'Daily Log'!$O$6:$O$505,"&gt;10"))</f>
        <v/>
      </c>
      <c r="H21" s="10">
        <f>IF($A21="","",COUNTIFS('Daily Log'!$D$6:$D$505,$A21,'Daily Log'!$K$6:$K$505,"A"))</f>
        <v/>
      </c>
      <c r="I21" s="10">
        <f>IF($A21="","",COUNTIFS('Daily Log'!$D$6:$D$505,$A21,'Daily Log'!$K$6:$K$505,"L"))</f>
        <v/>
      </c>
      <c r="J21" s="10">
        <f>IF($A21="","",COUNTIFS('Daily Log'!$D$6:$D$505,$A21,'Daily Log'!$K$6:$K$505,"WO"))</f>
        <v/>
      </c>
    </row>
    <row r="22">
      <c r="A22" s="6" t="n"/>
      <c r="B22" s="10">
        <f>IF($A22="","",IFERROR(INDEX('Daily Log'!$E$6:$E$505,MATCH($A22,'Daily Log'!$D$6:$D$505,0)),""))</f>
        <v/>
      </c>
      <c r="C22" s="10">
        <f>IF($A22="","",COUNTIFS('Daily Log'!$D$6:$D$505,$A22,'Daily Log'!$K$6:$K$505,"P")+COUNTIFS('Daily Log'!$D$6:$D$505,$A22,'Daily Log'!$K$6:$K$505,"R"))</f>
        <v/>
      </c>
      <c r="D22" s="10">
        <f>IF($A22="","",COUNTIFS('Daily Log'!$D$6:$D$505,$A22,'Daily Log'!$F$6:$F$505,"N",'Daily Log'!$K$6:$K$505,"P")+COUNTIFS('Daily Log'!$D$6:$D$505,$A22,'Daily Log'!$F$6:$F$505,"N",'Daily Log'!$K$6:$K$505,"R")+COUNTIFS('Daily Log'!$D$6:$D$505,$A22,'Daily Log'!$F$6:$F$505,"III",'Daily Log'!$K$6:$K$505,"P")+COUNTIFS('Daily Log'!$D$6:$D$505,$A22,'Daily Log'!$F$6:$F$505,"III",'Daily Log'!$K$6:$K$505,"R"))</f>
        <v/>
      </c>
      <c r="E22" s="9">
        <f>IF($A22="","",SUMIFS('Daily Log'!$L$6:$L$505,'Daily Log'!$D$6:$D$505,$A22))</f>
        <v/>
      </c>
      <c r="F22" s="9">
        <f>IF($A22="","",SUMIFS('Daily Log'!$N$6:$N$505,'Daily Log'!$D$6:$D$505,$A22))</f>
        <v/>
      </c>
      <c r="G22" s="10">
        <f>IF($A22="","",COUNTIFS('Daily Log'!$D$6:$D$505,$A22,'Daily Log'!$O$6:$O$505,"&gt;10"))</f>
        <v/>
      </c>
      <c r="H22" s="10">
        <f>IF($A22="","",COUNTIFS('Daily Log'!$D$6:$D$505,$A22,'Daily Log'!$K$6:$K$505,"A"))</f>
        <v/>
      </c>
      <c r="I22" s="10">
        <f>IF($A22="","",COUNTIFS('Daily Log'!$D$6:$D$505,$A22,'Daily Log'!$K$6:$K$505,"L"))</f>
        <v/>
      </c>
      <c r="J22" s="10">
        <f>IF($A22="","",COUNTIFS('Daily Log'!$D$6:$D$505,$A22,'Daily Log'!$K$6:$K$505,"WO"))</f>
        <v/>
      </c>
    </row>
    <row r="23">
      <c r="A23" s="6" t="n"/>
      <c r="B23" s="10">
        <f>IF($A23="","",IFERROR(INDEX('Daily Log'!$E$6:$E$505,MATCH($A23,'Daily Log'!$D$6:$D$505,0)),""))</f>
        <v/>
      </c>
      <c r="C23" s="10">
        <f>IF($A23="","",COUNTIFS('Daily Log'!$D$6:$D$505,$A23,'Daily Log'!$K$6:$K$505,"P")+COUNTIFS('Daily Log'!$D$6:$D$505,$A23,'Daily Log'!$K$6:$K$505,"R"))</f>
        <v/>
      </c>
      <c r="D23" s="10">
        <f>IF($A23="","",COUNTIFS('Daily Log'!$D$6:$D$505,$A23,'Daily Log'!$F$6:$F$505,"N",'Daily Log'!$K$6:$K$505,"P")+COUNTIFS('Daily Log'!$D$6:$D$505,$A23,'Daily Log'!$F$6:$F$505,"N",'Daily Log'!$K$6:$K$505,"R")+COUNTIFS('Daily Log'!$D$6:$D$505,$A23,'Daily Log'!$F$6:$F$505,"III",'Daily Log'!$K$6:$K$505,"P")+COUNTIFS('Daily Log'!$D$6:$D$505,$A23,'Daily Log'!$F$6:$F$505,"III",'Daily Log'!$K$6:$K$505,"R"))</f>
        <v/>
      </c>
      <c r="E23" s="9">
        <f>IF($A23="","",SUMIFS('Daily Log'!$L$6:$L$505,'Daily Log'!$D$6:$D$505,$A23))</f>
        <v/>
      </c>
      <c r="F23" s="9">
        <f>IF($A23="","",SUMIFS('Daily Log'!$N$6:$N$505,'Daily Log'!$D$6:$D$505,$A23))</f>
        <v/>
      </c>
      <c r="G23" s="10">
        <f>IF($A23="","",COUNTIFS('Daily Log'!$D$6:$D$505,$A23,'Daily Log'!$O$6:$O$505,"&gt;10"))</f>
        <v/>
      </c>
      <c r="H23" s="10">
        <f>IF($A23="","",COUNTIFS('Daily Log'!$D$6:$D$505,$A23,'Daily Log'!$K$6:$K$505,"A"))</f>
        <v/>
      </c>
      <c r="I23" s="10">
        <f>IF($A23="","",COUNTIFS('Daily Log'!$D$6:$D$505,$A23,'Daily Log'!$K$6:$K$505,"L"))</f>
        <v/>
      </c>
      <c r="J23" s="10">
        <f>IF($A23="","",COUNTIFS('Daily Log'!$D$6:$D$505,$A23,'Daily Log'!$K$6:$K$505,"WO"))</f>
        <v/>
      </c>
    </row>
    <row r="24">
      <c r="A24" s="6" t="n"/>
      <c r="B24" s="10">
        <f>IF($A24="","",IFERROR(INDEX('Daily Log'!$E$6:$E$505,MATCH($A24,'Daily Log'!$D$6:$D$505,0)),""))</f>
        <v/>
      </c>
      <c r="C24" s="10">
        <f>IF($A24="","",COUNTIFS('Daily Log'!$D$6:$D$505,$A24,'Daily Log'!$K$6:$K$505,"P")+COUNTIFS('Daily Log'!$D$6:$D$505,$A24,'Daily Log'!$K$6:$K$505,"R"))</f>
        <v/>
      </c>
      <c r="D24" s="10">
        <f>IF($A24="","",COUNTIFS('Daily Log'!$D$6:$D$505,$A24,'Daily Log'!$F$6:$F$505,"N",'Daily Log'!$K$6:$K$505,"P")+COUNTIFS('Daily Log'!$D$6:$D$505,$A24,'Daily Log'!$F$6:$F$505,"N",'Daily Log'!$K$6:$K$505,"R")+COUNTIFS('Daily Log'!$D$6:$D$505,$A24,'Daily Log'!$F$6:$F$505,"III",'Daily Log'!$K$6:$K$505,"P")+COUNTIFS('Daily Log'!$D$6:$D$505,$A24,'Daily Log'!$F$6:$F$505,"III",'Daily Log'!$K$6:$K$505,"R"))</f>
        <v/>
      </c>
      <c r="E24" s="9">
        <f>IF($A24="","",SUMIFS('Daily Log'!$L$6:$L$505,'Daily Log'!$D$6:$D$505,$A24))</f>
        <v/>
      </c>
      <c r="F24" s="9">
        <f>IF($A24="","",SUMIFS('Daily Log'!$N$6:$N$505,'Daily Log'!$D$6:$D$505,$A24))</f>
        <v/>
      </c>
      <c r="G24" s="10">
        <f>IF($A24="","",COUNTIFS('Daily Log'!$D$6:$D$505,$A24,'Daily Log'!$O$6:$O$505,"&gt;10"))</f>
        <v/>
      </c>
      <c r="H24" s="10">
        <f>IF($A24="","",COUNTIFS('Daily Log'!$D$6:$D$505,$A24,'Daily Log'!$K$6:$K$505,"A"))</f>
        <v/>
      </c>
      <c r="I24" s="10">
        <f>IF($A24="","",COUNTIFS('Daily Log'!$D$6:$D$505,$A24,'Daily Log'!$K$6:$K$505,"L"))</f>
        <v/>
      </c>
      <c r="J24" s="10">
        <f>IF($A24="","",COUNTIFS('Daily Log'!$D$6:$D$505,$A24,'Daily Log'!$K$6:$K$505,"WO"))</f>
        <v/>
      </c>
    </row>
    <row r="25">
      <c r="A25" s="6" t="n"/>
      <c r="B25" s="10">
        <f>IF($A25="","",IFERROR(INDEX('Daily Log'!$E$6:$E$505,MATCH($A25,'Daily Log'!$D$6:$D$505,0)),""))</f>
        <v/>
      </c>
      <c r="C25" s="10">
        <f>IF($A25="","",COUNTIFS('Daily Log'!$D$6:$D$505,$A25,'Daily Log'!$K$6:$K$505,"P")+COUNTIFS('Daily Log'!$D$6:$D$505,$A25,'Daily Log'!$K$6:$K$505,"R"))</f>
        <v/>
      </c>
      <c r="D25" s="10">
        <f>IF($A25="","",COUNTIFS('Daily Log'!$D$6:$D$505,$A25,'Daily Log'!$F$6:$F$505,"N",'Daily Log'!$K$6:$K$505,"P")+COUNTIFS('Daily Log'!$D$6:$D$505,$A25,'Daily Log'!$F$6:$F$505,"N",'Daily Log'!$K$6:$K$505,"R")+COUNTIFS('Daily Log'!$D$6:$D$505,$A25,'Daily Log'!$F$6:$F$505,"III",'Daily Log'!$K$6:$K$505,"P")+COUNTIFS('Daily Log'!$D$6:$D$505,$A25,'Daily Log'!$F$6:$F$505,"III",'Daily Log'!$K$6:$K$505,"R"))</f>
        <v/>
      </c>
      <c r="E25" s="9">
        <f>IF($A25="","",SUMIFS('Daily Log'!$L$6:$L$505,'Daily Log'!$D$6:$D$505,$A25))</f>
        <v/>
      </c>
      <c r="F25" s="9">
        <f>IF($A25="","",SUMIFS('Daily Log'!$N$6:$N$505,'Daily Log'!$D$6:$D$505,$A25))</f>
        <v/>
      </c>
      <c r="G25" s="10">
        <f>IF($A25="","",COUNTIFS('Daily Log'!$D$6:$D$505,$A25,'Daily Log'!$O$6:$O$505,"&gt;10"))</f>
        <v/>
      </c>
      <c r="H25" s="10">
        <f>IF($A25="","",COUNTIFS('Daily Log'!$D$6:$D$505,$A25,'Daily Log'!$K$6:$K$505,"A"))</f>
        <v/>
      </c>
      <c r="I25" s="10">
        <f>IF($A25="","",COUNTIFS('Daily Log'!$D$6:$D$505,$A25,'Daily Log'!$K$6:$K$505,"L"))</f>
        <v/>
      </c>
      <c r="J25" s="10">
        <f>IF($A25="","",COUNTIFS('Daily Log'!$D$6:$D$505,$A25,'Daily Log'!$K$6:$K$505,"WO"))</f>
        <v/>
      </c>
    </row>
    <row r="26">
      <c r="A26" s="6" t="n"/>
      <c r="B26" s="10">
        <f>IF($A26="","",IFERROR(INDEX('Daily Log'!$E$6:$E$505,MATCH($A26,'Daily Log'!$D$6:$D$505,0)),""))</f>
        <v/>
      </c>
      <c r="C26" s="10">
        <f>IF($A26="","",COUNTIFS('Daily Log'!$D$6:$D$505,$A26,'Daily Log'!$K$6:$K$505,"P")+COUNTIFS('Daily Log'!$D$6:$D$505,$A26,'Daily Log'!$K$6:$K$505,"R"))</f>
        <v/>
      </c>
      <c r="D26" s="10">
        <f>IF($A26="","",COUNTIFS('Daily Log'!$D$6:$D$505,$A26,'Daily Log'!$F$6:$F$505,"N",'Daily Log'!$K$6:$K$505,"P")+COUNTIFS('Daily Log'!$D$6:$D$505,$A26,'Daily Log'!$F$6:$F$505,"N",'Daily Log'!$K$6:$K$505,"R")+COUNTIFS('Daily Log'!$D$6:$D$505,$A26,'Daily Log'!$F$6:$F$505,"III",'Daily Log'!$K$6:$K$505,"P")+COUNTIFS('Daily Log'!$D$6:$D$505,$A26,'Daily Log'!$F$6:$F$505,"III",'Daily Log'!$K$6:$K$505,"R"))</f>
        <v/>
      </c>
      <c r="E26" s="9">
        <f>IF($A26="","",SUMIFS('Daily Log'!$L$6:$L$505,'Daily Log'!$D$6:$D$505,$A26))</f>
        <v/>
      </c>
      <c r="F26" s="9">
        <f>IF($A26="","",SUMIFS('Daily Log'!$N$6:$N$505,'Daily Log'!$D$6:$D$505,$A26))</f>
        <v/>
      </c>
      <c r="G26" s="10">
        <f>IF($A26="","",COUNTIFS('Daily Log'!$D$6:$D$505,$A26,'Daily Log'!$O$6:$O$505,"&gt;10"))</f>
        <v/>
      </c>
      <c r="H26" s="10">
        <f>IF($A26="","",COUNTIFS('Daily Log'!$D$6:$D$505,$A26,'Daily Log'!$K$6:$K$505,"A"))</f>
        <v/>
      </c>
      <c r="I26" s="10">
        <f>IF($A26="","",COUNTIFS('Daily Log'!$D$6:$D$505,$A26,'Daily Log'!$K$6:$K$505,"L"))</f>
        <v/>
      </c>
      <c r="J26" s="10">
        <f>IF($A26="","",COUNTIFS('Daily Log'!$D$6:$D$505,$A26,'Daily Log'!$K$6:$K$505,"WO"))</f>
        <v/>
      </c>
    </row>
    <row r="27">
      <c r="A27" s="6" t="n"/>
      <c r="B27" s="10">
        <f>IF($A27="","",IFERROR(INDEX('Daily Log'!$E$6:$E$505,MATCH($A27,'Daily Log'!$D$6:$D$505,0)),""))</f>
        <v/>
      </c>
      <c r="C27" s="10">
        <f>IF($A27="","",COUNTIFS('Daily Log'!$D$6:$D$505,$A27,'Daily Log'!$K$6:$K$505,"P")+COUNTIFS('Daily Log'!$D$6:$D$505,$A27,'Daily Log'!$K$6:$K$505,"R"))</f>
        <v/>
      </c>
      <c r="D27" s="10">
        <f>IF($A27="","",COUNTIFS('Daily Log'!$D$6:$D$505,$A27,'Daily Log'!$F$6:$F$505,"N",'Daily Log'!$K$6:$K$505,"P")+COUNTIFS('Daily Log'!$D$6:$D$505,$A27,'Daily Log'!$F$6:$F$505,"N",'Daily Log'!$K$6:$K$505,"R")+COUNTIFS('Daily Log'!$D$6:$D$505,$A27,'Daily Log'!$F$6:$F$505,"III",'Daily Log'!$K$6:$K$505,"P")+COUNTIFS('Daily Log'!$D$6:$D$505,$A27,'Daily Log'!$F$6:$F$505,"III",'Daily Log'!$K$6:$K$505,"R"))</f>
        <v/>
      </c>
      <c r="E27" s="9">
        <f>IF($A27="","",SUMIFS('Daily Log'!$L$6:$L$505,'Daily Log'!$D$6:$D$505,$A27))</f>
        <v/>
      </c>
      <c r="F27" s="9">
        <f>IF($A27="","",SUMIFS('Daily Log'!$N$6:$N$505,'Daily Log'!$D$6:$D$505,$A27))</f>
        <v/>
      </c>
      <c r="G27" s="10">
        <f>IF($A27="","",COUNTIFS('Daily Log'!$D$6:$D$505,$A27,'Daily Log'!$O$6:$O$505,"&gt;10"))</f>
        <v/>
      </c>
      <c r="H27" s="10">
        <f>IF($A27="","",COUNTIFS('Daily Log'!$D$6:$D$505,$A27,'Daily Log'!$K$6:$K$505,"A"))</f>
        <v/>
      </c>
      <c r="I27" s="10">
        <f>IF($A27="","",COUNTIFS('Daily Log'!$D$6:$D$505,$A27,'Daily Log'!$K$6:$K$505,"L"))</f>
        <v/>
      </c>
      <c r="J27" s="10">
        <f>IF($A27="","",COUNTIFS('Daily Log'!$D$6:$D$505,$A27,'Daily Log'!$K$6:$K$505,"WO"))</f>
        <v/>
      </c>
    </row>
    <row r="28">
      <c r="A28" s="6" t="n"/>
      <c r="B28" s="10">
        <f>IF($A28="","",IFERROR(INDEX('Daily Log'!$E$6:$E$505,MATCH($A28,'Daily Log'!$D$6:$D$505,0)),""))</f>
        <v/>
      </c>
      <c r="C28" s="10">
        <f>IF($A28="","",COUNTIFS('Daily Log'!$D$6:$D$505,$A28,'Daily Log'!$K$6:$K$505,"P")+COUNTIFS('Daily Log'!$D$6:$D$505,$A28,'Daily Log'!$K$6:$K$505,"R"))</f>
        <v/>
      </c>
      <c r="D28" s="10">
        <f>IF($A28="","",COUNTIFS('Daily Log'!$D$6:$D$505,$A28,'Daily Log'!$F$6:$F$505,"N",'Daily Log'!$K$6:$K$505,"P")+COUNTIFS('Daily Log'!$D$6:$D$505,$A28,'Daily Log'!$F$6:$F$505,"N",'Daily Log'!$K$6:$K$505,"R")+COUNTIFS('Daily Log'!$D$6:$D$505,$A28,'Daily Log'!$F$6:$F$505,"III",'Daily Log'!$K$6:$K$505,"P")+COUNTIFS('Daily Log'!$D$6:$D$505,$A28,'Daily Log'!$F$6:$F$505,"III",'Daily Log'!$K$6:$K$505,"R"))</f>
        <v/>
      </c>
      <c r="E28" s="9">
        <f>IF($A28="","",SUMIFS('Daily Log'!$L$6:$L$505,'Daily Log'!$D$6:$D$505,$A28))</f>
        <v/>
      </c>
      <c r="F28" s="9">
        <f>IF($A28="","",SUMIFS('Daily Log'!$N$6:$N$505,'Daily Log'!$D$6:$D$505,$A28))</f>
        <v/>
      </c>
      <c r="G28" s="10">
        <f>IF($A28="","",COUNTIFS('Daily Log'!$D$6:$D$505,$A28,'Daily Log'!$O$6:$O$505,"&gt;10"))</f>
        <v/>
      </c>
      <c r="H28" s="10">
        <f>IF($A28="","",COUNTIFS('Daily Log'!$D$6:$D$505,$A28,'Daily Log'!$K$6:$K$505,"A"))</f>
        <v/>
      </c>
      <c r="I28" s="10">
        <f>IF($A28="","",COUNTIFS('Daily Log'!$D$6:$D$505,$A28,'Daily Log'!$K$6:$K$505,"L"))</f>
        <v/>
      </c>
      <c r="J28" s="10">
        <f>IF($A28="","",COUNTIFS('Daily Log'!$D$6:$D$505,$A28,'Daily Log'!$K$6:$K$505,"WO"))</f>
        <v/>
      </c>
    </row>
    <row r="29">
      <c r="A29" s="6" t="n"/>
      <c r="B29" s="10">
        <f>IF($A29="","",IFERROR(INDEX('Daily Log'!$E$6:$E$505,MATCH($A29,'Daily Log'!$D$6:$D$505,0)),""))</f>
        <v/>
      </c>
      <c r="C29" s="10">
        <f>IF($A29="","",COUNTIFS('Daily Log'!$D$6:$D$505,$A29,'Daily Log'!$K$6:$K$505,"P")+COUNTIFS('Daily Log'!$D$6:$D$505,$A29,'Daily Log'!$K$6:$K$505,"R"))</f>
        <v/>
      </c>
      <c r="D29" s="10">
        <f>IF($A29="","",COUNTIFS('Daily Log'!$D$6:$D$505,$A29,'Daily Log'!$F$6:$F$505,"N",'Daily Log'!$K$6:$K$505,"P")+COUNTIFS('Daily Log'!$D$6:$D$505,$A29,'Daily Log'!$F$6:$F$505,"N",'Daily Log'!$K$6:$K$505,"R")+COUNTIFS('Daily Log'!$D$6:$D$505,$A29,'Daily Log'!$F$6:$F$505,"III",'Daily Log'!$K$6:$K$505,"P")+COUNTIFS('Daily Log'!$D$6:$D$505,$A29,'Daily Log'!$F$6:$F$505,"III",'Daily Log'!$K$6:$K$505,"R"))</f>
        <v/>
      </c>
      <c r="E29" s="9">
        <f>IF($A29="","",SUMIFS('Daily Log'!$L$6:$L$505,'Daily Log'!$D$6:$D$505,$A29))</f>
        <v/>
      </c>
      <c r="F29" s="9">
        <f>IF($A29="","",SUMIFS('Daily Log'!$N$6:$N$505,'Daily Log'!$D$6:$D$505,$A29))</f>
        <v/>
      </c>
      <c r="G29" s="10">
        <f>IF($A29="","",COUNTIFS('Daily Log'!$D$6:$D$505,$A29,'Daily Log'!$O$6:$O$505,"&gt;10"))</f>
        <v/>
      </c>
      <c r="H29" s="10">
        <f>IF($A29="","",COUNTIFS('Daily Log'!$D$6:$D$505,$A29,'Daily Log'!$K$6:$K$505,"A"))</f>
        <v/>
      </c>
      <c r="I29" s="10">
        <f>IF($A29="","",COUNTIFS('Daily Log'!$D$6:$D$505,$A29,'Daily Log'!$K$6:$K$505,"L"))</f>
        <v/>
      </c>
      <c r="J29" s="10">
        <f>IF($A29="","",COUNTIFS('Daily Log'!$D$6:$D$505,$A29,'Daily Log'!$K$6:$K$505,"WO"))</f>
        <v/>
      </c>
    </row>
    <row r="30">
      <c r="A30" s="6" t="n"/>
      <c r="B30" s="10">
        <f>IF($A30="","",IFERROR(INDEX('Daily Log'!$E$6:$E$505,MATCH($A30,'Daily Log'!$D$6:$D$505,0)),""))</f>
        <v/>
      </c>
      <c r="C30" s="10">
        <f>IF($A30="","",COUNTIFS('Daily Log'!$D$6:$D$505,$A30,'Daily Log'!$K$6:$K$505,"P")+COUNTIFS('Daily Log'!$D$6:$D$505,$A30,'Daily Log'!$K$6:$K$505,"R"))</f>
        <v/>
      </c>
      <c r="D30" s="10">
        <f>IF($A30="","",COUNTIFS('Daily Log'!$D$6:$D$505,$A30,'Daily Log'!$F$6:$F$505,"N",'Daily Log'!$K$6:$K$505,"P")+COUNTIFS('Daily Log'!$D$6:$D$505,$A30,'Daily Log'!$F$6:$F$505,"N",'Daily Log'!$K$6:$K$505,"R")+COUNTIFS('Daily Log'!$D$6:$D$505,$A30,'Daily Log'!$F$6:$F$505,"III",'Daily Log'!$K$6:$K$505,"P")+COUNTIFS('Daily Log'!$D$6:$D$505,$A30,'Daily Log'!$F$6:$F$505,"III",'Daily Log'!$K$6:$K$505,"R"))</f>
        <v/>
      </c>
      <c r="E30" s="9">
        <f>IF($A30="","",SUMIFS('Daily Log'!$L$6:$L$505,'Daily Log'!$D$6:$D$505,$A30))</f>
        <v/>
      </c>
      <c r="F30" s="9">
        <f>IF($A30="","",SUMIFS('Daily Log'!$N$6:$N$505,'Daily Log'!$D$6:$D$505,$A30))</f>
        <v/>
      </c>
      <c r="G30" s="10">
        <f>IF($A30="","",COUNTIFS('Daily Log'!$D$6:$D$505,$A30,'Daily Log'!$O$6:$O$505,"&gt;10"))</f>
        <v/>
      </c>
      <c r="H30" s="10">
        <f>IF($A30="","",COUNTIFS('Daily Log'!$D$6:$D$505,$A30,'Daily Log'!$K$6:$K$505,"A"))</f>
        <v/>
      </c>
      <c r="I30" s="10">
        <f>IF($A30="","",COUNTIFS('Daily Log'!$D$6:$D$505,$A30,'Daily Log'!$K$6:$K$505,"L"))</f>
        <v/>
      </c>
      <c r="J30" s="10">
        <f>IF($A30="","",COUNTIFS('Daily Log'!$D$6:$D$505,$A30,'Daily Log'!$K$6:$K$505,"WO"))</f>
        <v/>
      </c>
    </row>
    <row r="31">
      <c r="A31" s="6" t="n"/>
      <c r="B31" s="10">
        <f>IF($A31="","",IFERROR(INDEX('Daily Log'!$E$6:$E$505,MATCH($A31,'Daily Log'!$D$6:$D$505,0)),""))</f>
        <v/>
      </c>
      <c r="C31" s="10">
        <f>IF($A31="","",COUNTIFS('Daily Log'!$D$6:$D$505,$A31,'Daily Log'!$K$6:$K$505,"P")+COUNTIFS('Daily Log'!$D$6:$D$505,$A31,'Daily Log'!$K$6:$K$505,"R"))</f>
        <v/>
      </c>
      <c r="D31" s="10">
        <f>IF($A31="","",COUNTIFS('Daily Log'!$D$6:$D$505,$A31,'Daily Log'!$F$6:$F$505,"N",'Daily Log'!$K$6:$K$505,"P")+COUNTIFS('Daily Log'!$D$6:$D$505,$A31,'Daily Log'!$F$6:$F$505,"N",'Daily Log'!$K$6:$K$505,"R")+COUNTIFS('Daily Log'!$D$6:$D$505,$A31,'Daily Log'!$F$6:$F$505,"III",'Daily Log'!$K$6:$K$505,"P")+COUNTIFS('Daily Log'!$D$6:$D$505,$A31,'Daily Log'!$F$6:$F$505,"III",'Daily Log'!$K$6:$K$505,"R"))</f>
        <v/>
      </c>
      <c r="E31" s="9">
        <f>IF($A31="","",SUMIFS('Daily Log'!$L$6:$L$505,'Daily Log'!$D$6:$D$505,$A31))</f>
        <v/>
      </c>
      <c r="F31" s="9">
        <f>IF($A31="","",SUMIFS('Daily Log'!$N$6:$N$505,'Daily Log'!$D$6:$D$505,$A31))</f>
        <v/>
      </c>
      <c r="G31" s="10">
        <f>IF($A31="","",COUNTIFS('Daily Log'!$D$6:$D$505,$A31,'Daily Log'!$O$6:$O$505,"&gt;10"))</f>
        <v/>
      </c>
      <c r="H31" s="10">
        <f>IF($A31="","",COUNTIFS('Daily Log'!$D$6:$D$505,$A31,'Daily Log'!$K$6:$K$505,"A"))</f>
        <v/>
      </c>
      <c r="I31" s="10">
        <f>IF($A31="","",COUNTIFS('Daily Log'!$D$6:$D$505,$A31,'Daily Log'!$K$6:$K$505,"L"))</f>
        <v/>
      </c>
      <c r="J31" s="10">
        <f>IF($A31="","",COUNTIFS('Daily Log'!$D$6:$D$505,$A31,'Daily Log'!$K$6:$K$505,"WO"))</f>
        <v/>
      </c>
    </row>
    <row r="32">
      <c r="A32" s="6" t="n"/>
      <c r="B32" s="10">
        <f>IF($A32="","",IFERROR(INDEX('Daily Log'!$E$6:$E$505,MATCH($A32,'Daily Log'!$D$6:$D$505,0)),""))</f>
        <v/>
      </c>
      <c r="C32" s="10">
        <f>IF($A32="","",COUNTIFS('Daily Log'!$D$6:$D$505,$A32,'Daily Log'!$K$6:$K$505,"P")+COUNTIFS('Daily Log'!$D$6:$D$505,$A32,'Daily Log'!$K$6:$K$505,"R"))</f>
        <v/>
      </c>
      <c r="D32" s="10">
        <f>IF($A32="","",COUNTIFS('Daily Log'!$D$6:$D$505,$A32,'Daily Log'!$F$6:$F$505,"N",'Daily Log'!$K$6:$K$505,"P")+COUNTIFS('Daily Log'!$D$6:$D$505,$A32,'Daily Log'!$F$6:$F$505,"N",'Daily Log'!$K$6:$K$505,"R")+COUNTIFS('Daily Log'!$D$6:$D$505,$A32,'Daily Log'!$F$6:$F$505,"III",'Daily Log'!$K$6:$K$505,"P")+COUNTIFS('Daily Log'!$D$6:$D$505,$A32,'Daily Log'!$F$6:$F$505,"III",'Daily Log'!$K$6:$K$505,"R"))</f>
        <v/>
      </c>
      <c r="E32" s="9">
        <f>IF($A32="","",SUMIFS('Daily Log'!$L$6:$L$505,'Daily Log'!$D$6:$D$505,$A32))</f>
        <v/>
      </c>
      <c r="F32" s="9">
        <f>IF($A32="","",SUMIFS('Daily Log'!$N$6:$N$505,'Daily Log'!$D$6:$D$505,$A32))</f>
        <v/>
      </c>
      <c r="G32" s="10">
        <f>IF($A32="","",COUNTIFS('Daily Log'!$D$6:$D$505,$A32,'Daily Log'!$O$6:$O$505,"&gt;10"))</f>
        <v/>
      </c>
      <c r="H32" s="10">
        <f>IF($A32="","",COUNTIFS('Daily Log'!$D$6:$D$505,$A32,'Daily Log'!$K$6:$K$505,"A"))</f>
        <v/>
      </c>
      <c r="I32" s="10">
        <f>IF($A32="","",COUNTIFS('Daily Log'!$D$6:$D$505,$A32,'Daily Log'!$K$6:$K$505,"L"))</f>
        <v/>
      </c>
      <c r="J32" s="10">
        <f>IF($A32="","",COUNTIFS('Daily Log'!$D$6:$D$505,$A32,'Daily Log'!$K$6:$K$505,"WO"))</f>
        <v/>
      </c>
    </row>
    <row r="33">
      <c r="A33" s="6" t="n"/>
      <c r="B33" s="10">
        <f>IF($A33="","",IFERROR(INDEX('Daily Log'!$E$6:$E$505,MATCH($A33,'Daily Log'!$D$6:$D$505,0)),""))</f>
        <v/>
      </c>
      <c r="C33" s="10">
        <f>IF($A33="","",COUNTIFS('Daily Log'!$D$6:$D$505,$A33,'Daily Log'!$K$6:$K$505,"P")+COUNTIFS('Daily Log'!$D$6:$D$505,$A33,'Daily Log'!$K$6:$K$505,"R"))</f>
        <v/>
      </c>
      <c r="D33" s="10">
        <f>IF($A33="","",COUNTIFS('Daily Log'!$D$6:$D$505,$A33,'Daily Log'!$F$6:$F$505,"N",'Daily Log'!$K$6:$K$505,"P")+COUNTIFS('Daily Log'!$D$6:$D$505,$A33,'Daily Log'!$F$6:$F$505,"N",'Daily Log'!$K$6:$K$505,"R")+COUNTIFS('Daily Log'!$D$6:$D$505,$A33,'Daily Log'!$F$6:$F$505,"III",'Daily Log'!$K$6:$K$505,"P")+COUNTIFS('Daily Log'!$D$6:$D$505,$A33,'Daily Log'!$F$6:$F$505,"III",'Daily Log'!$K$6:$K$505,"R"))</f>
        <v/>
      </c>
      <c r="E33" s="9">
        <f>IF($A33="","",SUMIFS('Daily Log'!$L$6:$L$505,'Daily Log'!$D$6:$D$505,$A33))</f>
        <v/>
      </c>
      <c r="F33" s="9">
        <f>IF($A33="","",SUMIFS('Daily Log'!$N$6:$N$505,'Daily Log'!$D$6:$D$505,$A33))</f>
        <v/>
      </c>
      <c r="G33" s="10">
        <f>IF($A33="","",COUNTIFS('Daily Log'!$D$6:$D$505,$A33,'Daily Log'!$O$6:$O$505,"&gt;10"))</f>
        <v/>
      </c>
      <c r="H33" s="10">
        <f>IF($A33="","",COUNTIFS('Daily Log'!$D$6:$D$505,$A33,'Daily Log'!$K$6:$K$505,"A"))</f>
        <v/>
      </c>
      <c r="I33" s="10">
        <f>IF($A33="","",COUNTIFS('Daily Log'!$D$6:$D$505,$A33,'Daily Log'!$K$6:$K$505,"L"))</f>
        <v/>
      </c>
      <c r="J33" s="10">
        <f>IF($A33="","",COUNTIFS('Daily Log'!$D$6:$D$505,$A33,'Daily Log'!$K$6:$K$505,"WO"))</f>
        <v/>
      </c>
    </row>
    <row r="34">
      <c r="A34" s="6" t="n"/>
      <c r="B34" s="10">
        <f>IF($A34="","",IFERROR(INDEX('Daily Log'!$E$6:$E$505,MATCH($A34,'Daily Log'!$D$6:$D$505,0)),""))</f>
        <v/>
      </c>
      <c r="C34" s="10">
        <f>IF($A34="","",COUNTIFS('Daily Log'!$D$6:$D$505,$A34,'Daily Log'!$K$6:$K$505,"P")+COUNTIFS('Daily Log'!$D$6:$D$505,$A34,'Daily Log'!$K$6:$K$505,"R"))</f>
        <v/>
      </c>
      <c r="D34" s="10">
        <f>IF($A34="","",COUNTIFS('Daily Log'!$D$6:$D$505,$A34,'Daily Log'!$F$6:$F$505,"N",'Daily Log'!$K$6:$K$505,"P")+COUNTIFS('Daily Log'!$D$6:$D$505,$A34,'Daily Log'!$F$6:$F$505,"N",'Daily Log'!$K$6:$K$505,"R")+COUNTIFS('Daily Log'!$D$6:$D$505,$A34,'Daily Log'!$F$6:$F$505,"III",'Daily Log'!$K$6:$K$505,"P")+COUNTIFS('Daily Log'!$D$6:$D$505,$A34,'Daily Log'!$F$6:$F$505,"III",'Daily Log'!$K$6:$K$505,"R"))</f>
        <v/>
      </c>
      <c r="E34" s="9">
        <f>IF($A34="","",SUMIFS('Daily Log'!$L$6:$L$505,'Daily Log'!$D$6:$D$505,$A34))</f>
        <v/>
      </c>
      <c r="F34" s="9">
        <f>IF($A34="","",SUMIFS('Daily Log'!$N$6:$N$505,'Daily Log'!$D$6:$D$505,$A34))</f>
        <v/>
      </c>
      <c r="G34" s="10">
        <f>IF($A34="","",COUNTIFS('Daily Log'!$D$6:$D$505,$A34,'Daily Log'!$O$6:$O$505,"&gt;10"))</f>
        <v/>
      </c>
      <c r="H34" s="10">
        <f>IF($A34="","",COUNTIFS('Daily Log'!$D$6:$D$505,$A34,'Daily Log'!$K$6:$K$505,"A"))</f>
        <v/>
      </c>
      <c r="I34" s="10">
        <f>IF($A34="","",COUNTIFS('Daily Log'!$D$6:$D$505,$A34,'Daily Log'!$K$6:$K$505,"L"))</f>
        <v/>
      </c>
      <c r="J34" s="10">
        <f>IF($A34="","",COUNTIFS('Daily Log'!$D$6:$D$505,$A34,'Daily Log'!$K$6:$K$505,"WO"))</f>
        <v/>
      </c>
    </row>
    <row r="35">
      <c r="A35" s="6" t="n"/>
      <c r="B35" s="10">
        <f>IF($A35="","",IFERROR(INDEX('Daily Log'!$E$6:$E$505,MATCH($A35,'Daily Log'!$D$6:$D$505,0)),""))</f>
        <v/>
      </c>
      <c r="C35" s="10">
        <f>IF($A35="","",COUNTIFS('Daily Log'!$D$6:$D$505,$A35,'Daily Log'!$K$6:$K$505,"P")+COUNTIFS('Daily Log'!$D$6:$D$505,$A35,'Daily Log'!$K$6:$K$505,"R"))</f>
        <v/>
      </c>
      <c r="D35" s="10">
        <f>IF($A35="","",COUNTIFS('Daily Log'!$D$6:$D$505,$A35,'Daily Log'!$F$6:$F$505,"N",'Daily Log'!$K$6:$K$505,"P")+COUNTIFS('Daily Log'!$D$6:$D$505,$A35,'Daily Log'!$F$6:$F$505,"N",'Daily Log'!$K$6:$K$505,"R")+COUNTIFS('Daily Log'!$D$6:$D$505,$A35,'Daily Log'!$F$6:$F$505,"III",'Daily Log'!$K$6:$K$505,"P")+COUNTIFS('Daily Log'!$D$6:$D$505,$A35,'Daily Log'!$F$6:$F$505,"III",'Daily Log'!$K$6:$K$505,"R"))</f>
        <v/>
      </c>
      <c r="E35" s="9">
        <f>IF($A35="","",SUMIFS('Daily Log'!$L$6:$L$505,'Daily Log'!$D$6:$D$505,$A35))</f>
        <v/>
      </c>
      <c r="F35" s="9">
        <f>IF($A35="","",SUMIFS('Daily Log'!$N$6:$N$505,'Daily Log'!$D$6:$D$505,$A35))</f>
        <v/>
      </c>
      <c r="G35" s="10">
        <f>IF($A35="","",COUNTIFS('Daily Log'!$D$6:$D$505,$A35,'Daily Log'!$O$6:$O$505,"&gt;10"))</f>
        <v/>
      </c>
      <c r="H35" s="10">
        <f>IF($A35="","",COUNTIFS('Daily Log'!$D$6:$D$505,$A35,'Daily Log'!$K$6:$K$505,"A"))</f>
        <v/>
      </c>
      <c r="I35" s="10">
        <f>IF($A35="","",COUNTIFS('Daily Log'!$D$6:$D$505,$A35,'Daily Log'!$K$6:$K$505,"L"))</f>
        <v/>
      </c>
      <c r="J35" s="10">
        <f>IF($A35="","",COUNTIFS('Daily Log'!$D$6:$D$505,$A35,'Daily Log'!$K$6:$K$505,"WO"))</f>
        <v/>
      </c>
    </row>
    <row r="36">
      <c r="A36" s="6" t="n"/>
      <c r="B36" s="10">
        <f>IF($A36="","",IFERROR(INDEX('Daily Log'!$E$6:$E$505,MATCH($A36,'Daily Log'!$D$6:$D$505,0)),""))</f>
        <v/>
      </c>
      <c r="C36" s="10">
        <f>IF($A36="","",COUNTIFS('Daily Log'!$D$6:$D$505,$A36,'Daily Log'!$K$6:$K$505,"P")+COUNTIFS('Daily Log'!$D$6:$D$505,$A36,'Daily Log'!$K$6:$K$505,"R"))</f>
        <v/>
      </c>
      <c r="D36" s="10">
        <f>IF($A36="","",COUNTIFS('Daily Log'!$D$6:$D$505,$A36,'Daily Log'!$F$6:$F$505,"N",'Daily Log'!$K$6:$K$505,"P")+COUNTIFS('Daily Log'!$D$6:$D$505,$A36,'Daily Log'!$F$6:$F$505,"N",'Daily Log'!$K$6:$K$505,"R")+COUNTIFS('Daily Log'!$D$6:$D$505,$A36,'Daily Log'!$F$6:$F$505,"III",'Daily Log'!$K$6:$K$505,"P")+COUNTIFS('Daily Log'!$D$6:$D$505,$A36,'Daily Log'!$F$6:$F$505,"III",'Daily Log'!$K$6:$K$505,"R"))</f>
        <v/>
      </c>
      <c r="E36" s="9">
        <f>IF($A36="","",SUMIFS('Daily Log'!$L$6:$L$505,'Daily Log'!$D$6:$D$505,$A36))</f>
        <v/>
      </c>
      <c r="F36" s="9">
        <f>IF($A36="","",SUMIFS('Daily Log'!$N$6:$N$505,'Daily Log'!$D$6:$D$505,$A36))</f>
        <v/>
      </c>
      <c r="G36" s="10">
        <f>IF($A36="","",COUNTIFS('Daily Log'!$D$6:$D$505,$A36,'Daily Log'!$O$6:$O$505,"&gt;10"))</f>
        <v/>
      </c>
      <c r="H36" s="10">
        <f>IF($A36="","",COUNTIFS('Daily Log'!$D$6:$D$505,$A36,'Daily Log'!$K$6:$K$505,"A"))</f>
        <v/>
      </c>
      <c r="I36" s="10">
        <f>IF($A36="","",COUNTIFS('Daily Log'!$D$6:$D$505,$A36,'Daily Log'!$K$6:$K$505,"L"))</f>
        <v/>
      </c>
      <c r="J36" s="10">
        <f>IF($A36="","",COUNTIFS('Daily Log'!$D$6:$D$505,$A36,'Daily Log'!$K$6:$K$505,"WO"))</f>
        <v/>
      </c>
    </row>
    <row r="37">
      <c r="A37" s="6" t="n"/>
      <c r="B37" s="10">
        <f>IF($A37="","",IFERROR(INDEX('Daily Log'!$E$6:$E$505,MATCH($A37,'Daily Log'!$D$6:$D$505,0)),""))</f>
        <v/>
      </c>
      <c r="C37" s="10">
        <f>IF($A37="","",COUNTIFS('Daily Log'!$D$6:$D$505,$A37,'Daily Log'!$K$6:$K$505,"P")+COUNTIFS('Daily Log'!$D$6:$D$505,$A37,'Daily Log'!$K$6:$K$505,"R"))</f>
        <v/>
      </c>
      <c r="D37" s="10">
        <f>IF($A37="","",COUNTIFS('Daily Log'!$D$6:$D$505,$A37,'Daily Log'!$F$6:$F$505,"N",'Daily Log'!$K$6:$K$505,"P")+COUNTIFS('Daily Log'!$D$6:$D$505,$A37,'Daily Log'!$F$6:$F$505,"N",'Daily Log'!$K$6:$K$505,"R")+COUNTIFS('Daily Log'!$D$6:$D$505,$A37,'Daily Log'!$F$6:$F$505,"III",'Daily Log'!$K$6:$K$505,"P")+COUNTIFS('Daily Log'!$D$6:$D$505,$A37,'Daily Log'!$F$6:$F$505,"III",'Daily Log'!$K$6:$K$505,"R"))</f>
        <v/>
      </c>
      <c r="E37" s="9">
        <f>IF($A37="","",SUMIFS('Daily Log'!$L$6:$L$505,'Daily Log'!$D$6:$D$505,$A37))</f>
        <v/>
      </c>
      <c r="F37" s="9">
        <f>IF($A37="","",SUMIFS('Daily Log'!$N$6:$N$505,'Daily Log'!$D$6:$D$505,$A37))</f>
        <v/>
      </c>
      <c r="G37" s="10">
        <f>IF($A37="","",COUNTIFS('Daily Log'!$D$6:$D$505,$A37,'Daily Log'!$O$6:$O$505,"&gt;10"))</f>
        <v/>
      </c>
      <c r="H37" s="10">
        <f>IF($A37="","",COUNTIFS('Daily Log'!$D$6:$D$505,$A37,'Daily Log'!$K$6:$K$505,"A"))</f>
        <v/>
      </c>
      <c r="I37" s="10">
        <f>IF($A37="","",COUNTIFS('Daily Log'!$D$6:$D$505,$A37,'Daily Log'!$K$6:$K$505,"L"))</f>
        <v/>
      </c>
      <c r="J37" s="10">
        <f>IF($A37="","",COUNTIFS('Daily Log'!$D$6:$D$505,$A37,'Daily Log'!$K$6:$K$505,"WO"))</f>
        <v/>
      </c>
    </row>
    <row r="38">
      <c r="A38" s="6" t="n"/>
      <c r="B38" s="10">
        <f>IF($A38="","",IFERROR(INDEX('Daily Log'!$E$6:$E$505,MATCH($A38,'Daily Log'!$D$6:$D$505,0)),""))</f>
        <v/>
      </c>
      <c r="C38" s="10">
        <f>IF($A38="","",COUNTIFS('Daily Log'!$D$6:$D$505,$A38,'Daily Log'!$K$6:$K$505,"P")+COUNTIFS('Daily Log'!$D$6:$D$505,$A38,'Daily Log'!$K$6:$K$505,"R"))</f>
        <v/>
      </c>
      <c r="D38" s="10">
        <f>IF($A38="","",COUNTIFS('Daily Log'!$D$6:$D$505,$A38,'Daily Log'!$F$6:$F$505,"N",'Daily Log'!$K$6:$K$505,"P")+COUNTIFS('Daily Log'!$D$6:$D$505,$A38,'Daily Log'!$F$6:$F$505,"N",'Daily Log'!$K$6:$K$505,"R")+COUNTIFS('Daily Log'!$D$6:$D$505,$A38,'Daily Log'!$F$6:$F$505,"III",'Daily Log'!$K$6:$K$505,"P")+COUNTIFS('Daily Log'!$D$6:$D$505,$A38,'Daily Log'!$F$6:$F$505,"III",'Daily Log'!$K$6:$K$505,"R"))</f>
        <v/>
      </c>
      <c r="E38" s="9">
        <f>IF($A38="","",SUMIFS('Daily Log'!$L$6:$L$505,'Daily Log'!$D$6:$D$505,$A38))</f>
        <v/>
      </c>
      <c r="F38" s="9">
        <f>IF($A38="","",SUMIFS('Daily Log'!$N$6:$N$505,'Daily Log'!$D$6:$D$505,$A38))</f>
        <v/>
      </c>
      <c r="G38" s="10">
        <f>IF($A38="","",COUNTIFS('Daily Log'!$D$6:$D$505,$A38,'Daily Log'!$O$6:$O$505,"&gt;10"))</f>
        <v/>
      </c>
      <c r="H38" s="10">
        <f>IF($A38="","",COUNTIFS('Daily Log'!$D$6:$D$505,$A38,'Daily Log'!$K$6:$K$505,"A"))</f>
        <v/>
      </c>
      <c r="I38" s="10">
        <f>IF($A38="","",COUNTIFS('Daily Log'!$D$6:$D$505,$A38,'Daily Log'!$K$6:$K$505,"L"))</f>
        <v/>
      </c>
      <c r="J38" s="10">
        <f>IF($A38="","",COUNTIFS('Daily Log'!$D$6:$D$505,$A38,'Daily Log'!$K$6:$K$505,"WO"))</f>
        <v/>
      </c>
    </row>
    <row r="39">
      <c r="A39" s="6" t="n"/>
      <c r="B39" s="10">
        <f>IF($A39="","",IFERROR(INDEX('Daily Log'!$E$6:$E$505,MATCH($A39,'Daily Log'!$D$6:$D$505,0)),""))</f>
        <v/>
      </c>
      <c r="C39" s="10">
        <f>IF($A39="","",COUNTIFS('Daily Log'!$D$6:$D$505,$A39,'Daily Log'!$K$6:$K$505,"P")+COUNTIFS('Daily Log'!$D$6:$D$505,$A39,'Daily Log'!$K$6:$K$505,"R"))</f>
        <v/>
      </c>
      <c r="D39" s="10">
        <f>IF($A39="","",COUNTIFS('Daily Log'!$D$6:$D$505,$A39,'Daily Log'!$F$6:$F$505,"N",'Daily Log'!$K$6:$K$505,"P")+COUNTIFS('Daily Log'!$D$6:$D$505,$A39,'Daily Log'!$F$6:$F$505,"N",'Daily Log'!$K$6:$K$505,"R")+COUNTIFS('Daily Log'!$D$6:$D$505,$A39,'Daily Log'!$F$6:$F$505,"III",'Daily Log'!$K$6:$K$505,"P")+COUNTIFS('Daily Log'!$D$6:$D$505,$A39,'Daily Log'!$F$6:$F$505,"III",'Daily Log'!$K$6:$K$505,"R"))</f>
        <v/>
      </c>
      <c r="E39" s="9">
        <f>IF($A39="","",SUMIFS('Daily Log'!$L$6:$L$505,'Daily Log'!$D$6:$D$505,$A39))</f>
        <v/>
      </c>
      <c r="F39" s="9">
        <f>IF($A39="","",SUMIFS('Daily Log'!$N$6:$N$505,'Daily Log'!$D$6:$D$505,$A39))</f>
        <v/>
      </c>
      <c r="G39" s="10">
        <f>IF($A39="","",COUNTIFS('Daily Log'!$D$6:$D$505,$A39,'Daily Log'!$O$6:$O$505,"&gt;10"))</f>
        <v/>
      </c>
      <c r="H39" s="10">
        <f>IF($A39="","",COUNTIFS('Daily Log'!$D$6:$D$505,$A39,'Daily Log'!$K$6:$K$505,"A"))</f>
        <v/>
      </c>
      <c r="I39" s="10">
        <f>IF($A39="","",COUNTIFS('Daily Log'!$D$6:$D$505,$A39,'Daily Log'!$K$6:$K$505,"L"))</f>
        <v/>
      </c>
      <c r="J39" s="10">
        <f>IF($A39="","",COUNTIFS('Daily Log'!$D$6:$D$505,$A39,'Daily Log'!$K$6:$K$505,"WO"))</f>
        <v/>
      </c>
    </row>
    <row r="40">
      <c r="A40" s="6" t="n"/>
      <c r="B40" s="10">
        <f>IF($A40="","",IFERROR(INDEX('Daily Log'!$E$6:$E$505,MATCH($A40,'Daily Log'!$D$6:$D$505,0)),""))</f>
        <v/>
      </c>
      <c r="C40" s="10">
        <f>IF($A40="","",COUNTIFS('Daily Log'!$D$6:$D$505,$A40,'Daily Log'!$K$6:$K$505,"P")+COUNTIFS('Daily Log'!$D$6:$D$505,$A40,'Daily Log'!$K$6:$K$505,"R"))</f>
        <v/>
      </c>
      <c r="D40" s="10">
        <f>IF($A40="","",COUNTIFS('Daily Log'!$D$6:$D$505,$A40,'Daily Log'!$F$6:$F$505,"N",'Daily Log'!$K$6:$K$505,"P")+COUNTIFS('Daily Log'!$D$6:$D$505,$A40,'Daily Log'!$F$6:$F$505,"N",'Daily Log'!$K$6:$K$505,"R")+COUNTIFS('Daily Log'!$D$6:$D$505,$A40,'Daily Log'!$F$6:$F$505,"III",'Daily Log'!$K$6:$K$505,"P")+COUNTIFS('Daily Log'!$D$6:$D$505,$A40,'Daily Log'!$F$6:$F$505,"III",'Daily Log'!$K$6:$K$505,"R"))</f>
        <v/>
      </c>
      <c r="E40" s="9">
        <f>IF($A40="","",SUMIFS('Daily Log'!$L$6:$L$505,'Daily Log'!$D$6:$D$505,$A40))</f>
        <v/>
      </c>
      <c r="F40" s="9">
        <f>IF($A40="","",SUMIFS('Daily Log'!$N$6:$N$505,'Daily Log'!$D$6:$D$505,$A40))</f>
        <v/>
      </c>
      <c r="G40" s="10">
        <f>IF($A40="","",COUNTIFS('Daily Log'!$D$6:$D$505,$A40,'Daily Log'!$O$6:$O$505,"&gt;10"))</f>
        <v/>
      </c>
      <c r="H40" s="10">
        <f>IF($A40="","",COUNTIFS('Daily Log'!$D$6:$D$505,$A40,'Daily Log'!$K$6:$K$505,"A"))</f>
        <v/>
      </c>
      <c r="I40" s="10">
        <f>IF($A40="","",COUNTIFS('Daily Log'!$D$6:$D$505,$A40,'Daily Log'!$K$6:$K$505,"L"))</f>
        <v/>
      </c>
      <c r="J40" s="10">
        <f>IF($A40="","",COUNTIFS('Daily Log'!$D$6:$D$505,$A40,'Daily Log'!$K$6:$K$505,"WO"))</f>
        <v/>
      </c>
    </row>
    <row r="41">
      <c r="A41" s="6" t="n"/>
      <c r="B41" s="10">
        <f>IF($A41="","",IFERROR(INDEX('Daily Log'!$E$6:$E$505,MATCH($A41,'Daily Log'!$D$6:$D$505,0)),""))</f>
        <v/>
      </c>
      <c r="C41" s="10">
        <f>IF($A41="","",COUNTIFS('Daily Log'!$D$6:$D$505,$A41,'Daily Log'!$K$6:$K$505,"P")+COUNTIFS('Daily Log'!$D$6:$D$505,$A41,'Daily Log'!$K$6:$K$505,"R"))</f>
        <v/>
      </c>
      <c r="D41" s="10">
        <f>IF($A41="","",COUNTIFS('Daily Log'!$D$6:$D$505,$A41,'Daily Log'!$F$6:$F$505,"N",'Daily Log'!$K$6:$K$505,"P")+COUNTIFS('Daily Log'!$D$6:$D$505,$A41,'Daily Log'!$F$6:$F$505,"N",'Daily Log'!$K$6:$K$505,"R")+COUNTIFS('Daily Log'!$D$6:$D$505,$A41,'Daily Log'!$F$6:$F$505,"III",'Daily Log'!$K$6:$K$505,"P")+COUNTIFS('Daily Log'!$D$6:$D$505,$A41,'Daily Log'!$F$6:$F$505,"III",'Daily Log'!$K$6:$K$505,"R"))</f>
        <v/>
      </c>
      <c r="E41" s="9">
        <f>IF($A41="","",SUMIFS('Daily Log'!$L$6:$L$505,'Daily Log'!$D$6:$D$505,$A41))</f>
        <v/>
      </c>
      <c r="F41" s="9">
        <f>IF($A41="","",SUMIFS('Daily Log'!$N$6:$N$505,'Daily Log'!$D$6:$D$505,$A41))</f>
        <v/>
      </c>
      <c r="G41" s="10">
        <f>IF($A41="","",COUNTIFS('Daily Log'!$D$6:$D$505,$A41,'Daily Log'!$O$6:$O$505,"&gt;10"))</f>
        <v/>
      </c>
      <c r="H41" s="10">
        <f>IF($A41="","",COUNTIFS('Daily Log'!$D$6:$D$505,$A41,'Daily Log'!$K$6:$K$505,"A"))</f>
        <v/>
      </c>
      <c r="I41" s="10">
        <f>IF($A41="","",COUNTIFS('Daily Log'!$D$6:$D$505,$A41,'Daily Log'!$K$6:$K$505,"L"))</f>
        <v/>
      </c>
      <c r="J41" s="10">
        <f>IF($A41="","",COUNTIFS('Daily Log'!$D$6:$D$505,$A41,'Daily Log'!$K$6:$K$505,"WO"))</f>
        <v/>
      </c>
    </row>
    <row r="42">
      <c r="A42" s="6" t="n"/>
      <c r="B42" s="10">
        <f>IF($A42="","",IFERROR(INDEX('Daily Log'!$E$6:$E$505,MATCH($A42,'Daily Log'!$D$6:$D$505,0)),""))</f>
        <v/>
      </c>
      <c r="C42" s="10">
        <f>IF($A42="","",COUNTIFS('Daily Log'!$D$6:$D$505,$A42,'Daily Log'!$K$6:$K$505,"P")+COUNTIFS('Daily Log'!$D$6:$D$505,$A42,'Daily Log'!$K$6:$K$505,"R"))</f>
        <v/>
      </c>
      <c r="D42" s="10">
        <f>IF($A42="","",COUNTIFS('Daily Log'!$D$6:$D$505,$A42,'Daily Log'!$F$6:$F$505,"N",'Daily Log'!$K$6:$K$505,"P")+COUNTIFS('Daily Log'!$D$6:$D$505,$A42,'Daily Log'!$F$6:$F$505,"N",'Daily Log'!$K$6:$K$505,"R")+COUNTIFS('Daily Log'!$D$6:$D$505,$A42,'Daily Log'!$F$6:$F$505,"III",'Daily Log'!$K$6:$K$505,"P")+COUNTIFS('Daily Log'!$D$6:$D$505,$A42,'Daily Log'!$F$6:$F$505,"III",'Daily Log'!$K$6:$K$505,"R"))</f>
        <v/>
      </c>
      <c r="E42" s="9">
        <f>IF($A42="","",SUMIFS('Daily Log'!$L$6:$L$505,'Daily Log'!$D$6:$D$505,$A42))</f>
        <v/>
      </c>
      <c r="F42" s="9">
        <f>IF($A42="","",SUMIFS('Daily Log'!$N$6:$N$505,'Daily Log'!$D$6:$D$505,$A42))</f>
        <v/>
      </c>
      <c r="G42" s="10">
        <f>IF($A42="","",COUNTIFS('Daily Log'!$D$6:$D$505,$A42,'Daily Log'!$O$6:$O$505,"&gt;10"))</f>
        <v/>
      </c>
      <c r="H42" s="10">
        <f>IF($A42="","",COUNTIFS('Daily Log'!$D$6:$D$505,$A42,'Daily Log'!$K$6:$K$505,"A"))</f>
        <v/>
      </c>
      <c r="I42" s="10">
        <f>IF($A42="","",COUNTIFS('Daily Log'!$D$6:$D$505,$A42,'Daily Log'!$K$6:$K$505,"L"))</f>
        <v/>
      </c>
      <c r="J42" s="10">
        <f>IF($A42="","",COUNTIFS('Daily Log'!$D$6:$D$505,$A42,'Daily Log'!$K$6:$K$505,"WO"))</f>
        <v/>
      </c>
    </row>
    <row r="43">
      <c r="A43" s="6" t="n"/>
      <c r="B43" s="10">
        <f>IF($A43="","",IFERROR(INDEX('Daily Log'!$E$6:$E$505,MATCH($A43,'Daily Log'!$D$6:$D$505,0)),""))</f>
        <v/>
      </c>
      <c r="C43" s="10">
        <f>IF($A43="","",COUNTIFS('Daily Log'!$D$6:$D$505,$A43,'Daily Log'!$K$6:$K$505,"P")+COUNTIFS('Daily Log'!$D$6:$D$505,$A43,'Daily Log'!$K$6:$K$505,"R"))</f>
        <v/>
      </c>
      <c r="D43" s="10">
        <f>IF($A43="","",COUNTIFS('Daily Log'!$D$6:$D$505,$A43,'Daily Log'!$F$6:$F$505,"N",'Daily Log'!$K$6:$K$505,"P")+COUNTIFS('Daily Log'!$D$6:$D$505,$A43,'Daily Log'!$F$6:$F$505,"N",'Daily Log'!$K$6:$K$505,"R")+COUNTIFS('Daily Log'!$D$6:$D$505,$A43,'Daily Log'!$F$6:$F$505,"III",'Daily Log'!$K$6:$K$505,"P")+COUNTIFS('Daily Log'!$D$6:$D$505,$A43,'Daily Log'!$F$6:$F$505,"III",'Daily Log'!$K$6:$K$505,"R"))</f>
        <v/>
      </c>
      <c r="E43" s="9">
        <f>IF($A43="","",SUMIFS('Daily Log'!$L$6:$L$505,'Daily Log'!$D$6:$D$505,$A43))</f>
        <v/>
      </c>
      <c r="F43" s="9">
        <f>IF($A43="","",SUMIFS('Daily Log'!$N$6:$N$505,'Daily Log'!$D$6:$D$505,$A43))</f>
        <v/>
      </c>
      <c r="G43" s="10">
        <f>IF($A43="","",COUNTIFS('Daily Log'!$D$6:$D$505,$A43,'Daily Log'!$O$6:$O$505,"&gt;10"))</f>
        <v/>
      </c>
      <c r="H43" s="10">
        <f>IF($A43="","",COUNTIFS('Daily Log'!$D$6:$D$505,$A43,'Daily Log'!$K$6:$K$505,"A"))</f>
        <v/>
      </c>
      <c r="I43" s="10">
        <f>IF($A43="","",COUNTIFS('Daily Log'!$D$6:$D$505,$A43,'Daily Log'!$K$6:$K$505,"L"))</f>
        <v/>
      </c>
      <c r="J43" s="10">
        <f>IF($A43="","",COUNTIFS('Daily Log'!$D$6:$D$505,$A43,'Daily Log'!$K$6:$K$505,"WO"))</f>
        <v/>
      </c>
    </row>
    <row r="44">
      <c r="A44" s="6" t="n"/>
      <c r="B44" s="10">
        <f>IF($A44="","",IFERROR(INDEX('Daily Log'!$E$6:$E$505,MATCH($A44,'Daily Log'!$D$6:$D$505,0)),""))</f>
        <v/>
      </c>
      <c r="C44" s="10">
        <f>IF($A44="","",COUNTIFS('Daily Log'!$D$6:$D$505,$A44,'Daily Log'!$K$6:$K$505,"P")+COUNTIFS('Daily Log'!$D$6:$D$505,$A44,'Daily Log'!$K$6:$K$505,"R"))</f>
        <v/>
      </c>
      <c r="D44" s="10">
        <f>IF($A44="","",COUNTIFS('Daily Log'!$D$6:$D$505,$A44,'Daily Log'!$F$6:$F$505,"N",'Daily Log'!$K$6:$K$505,"P")+COUNTIFS('Daily Log'!$D$6:$D$505,$A44,'Daily Log'!$F$6:$F$505,"N",'Daily Log'!$K$6:$K$505,"R")+COUNTIFS('Daily Log'!$D$6:$D$505,$A44,'Daily Log'!$F$6:$F$505,"III",'Daily Log'!$K$6:$K$505,"P")+COUNTIFS('Daily Log'!$D$6:$D$505,$A44,'Daily Log'!$F$6:$F$505,"III",'Daily Log'!$K$6:$K$505,"R"))</f>
        <v/>
      </c>
      <c r="E44" s="9">
        <f>IF($A44="","",SUMIFS('Daily Log'!$L$6:$L$505,'Daily Log'!$D$6:$D$505,$A44))</f>
        <v/>
      </c>
      <c r="F44" s="9">
        <f>IF($A44="","",SUMIFS('Daily Log'!$N$6:$N$505,'Daily Log'!$D$6:$D$505,$A44))</f>
        <v/>
      </c>
      <c r="G44" s="10">
        <f>IF($A44="","",COUNTIFS('Daily Log'!$D$6:$D$505,$A44,'Daily Log'!$O$6:$O$505,"&gt;10"))</f>
        <v/>
      </c>
      <c r="H44" s="10">
        <f>IF($A44="","",COUNTIFS('Daily Log'!$D$6:$D$505,$A44,'Daily Log'!$K$6:$K$505,"A"))</f>
        <v/>
      </c>
      <c r="I44" s="10">
        <f>IF($A44="","",COUNTIFS('Daily Log'!$D$6:$D$505,$A44,'Daily Log'!$K$6:$K$505,"L"))</f>
        <v/>
      </c>
      <c r="J44" s="10">
        <f>IF($A44="","",COUNTIFS('Daily Log'!$D$6:$D$505,$A44,'Daily Log'!$K$6:$K$505,"WO"))</f>
        <v/>
      </c>
    </row>
    <row r="45">
      <c r="A45" s="6" t="n"/>
      <c r="B45" s="10">
        <f>IF($A45="","",IFERROR(INDEX('Daily Log'!$E$6:$E$505,MATCH($A45,'Daily Log'!$D$6:$D$505,0)),""))</f>
        <v/>
      </c>
      <c r="C45" s="10">
        <f>IF($A45="","",COUNTIFS('Daily Log'!$D$6:$D$505,$A45,'Daily Log'!$K$6:$K$505,"P")+COUNTIFS('Daily Log'!$D$6:$D$505,$A45,'Daily Log'!$K$6:$K$505,"R"))</f>
        <v/>
      </c>
      <c r="D45" s="10">
        <f>IF($A45="","",COUNTIFS('Daily Log'!$D$6:$D$505,$A45,'Daily Log'!$F$6:$F$505,"N",'Daily Log'!$K$6:$K$505,"P")+COUNTIFS('Daily Log'!$D$6:$D$505,$A45,'Daily Log'!$F$6:$F$505,"N",'Daily Log'!$K$6:$K$505,"R")+COUNTIFS('Daily Log'!$D$6:$D$505,$A45,'Daily Log'!$F$6:$F$505,"III",'Daily Log'!$K$6:$K$505,"P")+COUNTIFS('Daily Log'!$D$6:$D$505,$A45,'Daily Log'!$F$6:$F$505,"III",'Daily Log'!$K$6:$K$505,"R"))</f>
        <v/>
      </c>
      <c r="E45" s="9">
        <f>IF($A45="","",SUMIFS('Daily Log'!$L$6:$L$505,'Daily Log'!$D$6:$D$505,$A45))</f>
        <v/>
      </c>
      <c r="F45" s="9">
        <f>IF($A45="","",SUMIFS('Daily Log'!$N$6:$N$505,'Daily Log'!$D$6:$D$505,$A45))</f>
        <v/>
      </c>
      <c r="G45" s="10">
        <f>IF($A45="","",COUNTIFS('Daily Log'!$D$6:$D$505,$A45,'Daily Log'!$O$6:$O$505,"&gt;10"))</f>
        <v/>
      </c>
      <c r="H45" s="10">
        <f>IF($A45="","",COUNTIFS('Daily Log'!$D$6:$D$505,$A45,'Daily Log'!$K$6:$K$505,"A"))</f>
        <v/>
      </c>
      <c r="I45" s="10">
        <f>IF($A45="","",COUNTIFS('Daily Log'!$D$6:$D$505,$A45,'Daily Log'!$K$6:$K$505,"L"))</f>
        <v/>
      </c>
      <c r="J45" s="10">
        <f>IF($A45="","",COUNTIFS('Daily Log'!$D$6:$D$505,$A45,'Daily Log'!$K$6:$K$505,"WO"))</f>
        <v/>
      </c>
    </row>
    <row r="46">
      <c r="A46" s="6" t="n"/>
      <c r="B46" s="10">
        <f>IF($A46="","",IFERROR(INDEX('Daily Log'!$E$6:$E$505,MATCH($A46,'Daily Log'!$D$6:$D$505,0)),""))</f>
        <v/>
      </c>
      <c r="C46" s="10">
        <f>IF($A46="","",COUNTIFS('Daily Log'!$D$6:$D$505,$A46,'Daily Log'!$K$6:$K$505,"P")+COUNTIFS('Daily Log'!$D$6:$D$505,$A46,'Daily Log'!$K$6:$K$505,"R"))</f>
        <v/>
      </c>
      <c r="D46" s="10">
        <f>IF($A46="","",COUNTIFS('Daily Log'!$D$6:$D$505,$A46,'Daily Log'!$F$6:$F$505,"N",'Daily Log'!$K$6:$K$505,"P")+COUNTIFS('Daily Log'!$D$6:$D$505,$A46,'Daily Log'!$F$6:$F$505,"N",'Daily Log'!$K$6:$K$505,"R")+COUNTIFS('Daily Log'!$D$6:$D$505,$A46,'Daily Log'!$F$6:$F$505,"III",'Daily Log'!$K$6:$K$505,"P")+COUNTIFS('Daily Log'!$D$6:$D$505,$A46,'Daily Log'!$F$6:$F$505,"III",'Daily Log'!$K$6:$K$505,"R"))</f>
        <v/>
      </c>
      <c r="E46" s="9">
        <f>IF($A46="","",SUMIFS('Daily Log'!$L$6:$L$505,'Daily Log'!$D$6:$D$505,$A46))</f>
        <v/>
      </c>
      <c r="F46" s="9">
        <f>IF($A46="","",SUMIFS('Daily Log'!$N$6:$N$505,'Daily Log'!$D$6:$D$505,$A46))</f>
        <v/>
      </c>
      <c r="G46" s="10">
        <f>IF($A46="","",COUNTIFS('Daily Log'!$D$6:$D$505,$A46,'Daily Log'!$O$6:$O$505,"&gt;10"))</f>
        <v/>
      </c>
      <c r="H46" s="10">
        <f>IF($A46="","",COUNTIFS('Daily Log'!$D$6:$D$505,$A46,'Daily Log'!$K$6:$K$505,"A"))</f>
        <v/>
      </c>
      <c r="I46" s="10">
        <f>IF($A46="","",COUNTIFS('Daily Log'!$D$6:$D$505,$A46,'Daily Log'!$K$6:$K$505,"L"))</f>
        <v/>
      </c>
      <c r="J46" s="10">
        <f>IF($A46="","",COUNTIFS('Daily Log'!$D$6:$D$505,$A46,'Daily Log'!$K$6:$K$505,"WO"))</f>
        <v/>
      </c>
    </row>
    <row r="47">
      <c r="A47" s="6" t="n"/>
      <c r="B47" s="10">
        <f>IF($A47="","",IFERROR(INDEX('Daily Log'!$E$6:$E$505,MATCH($A47,'Daily Log'!$D$6:$D$505,0)),""))</f>
        <v/>
      </c>
      <c r="C47" s="10">
        <f>IF($A47="","",COUNTIFS('Daily Log'!$D$6:$D$505,$A47,'Daily Log'!$K$6:$K$505,"P")+COUNTIFS('Daily Log'!$D$6:$D$505,$A47,'Daily Log'!$K$6:$K$505,"R"))</f>
        <v/>
      </c>
      <c r="D47" s="10">
        <f>IF($A47="","",COUNTIFS('Daily Log'!$D$6:$D$505,$A47,'Daily Log'!$F$6:$F$505,"N",'Daily Log'!$K$6:$K$505,"P")+COUNTIFS('Daily Log'!$D$6:$D$505,$A47,'Daily Log'!$F$6:$F$505,"N",'Daily Log'!$K$6:$K$505,"R")+COUNTIFS('Daily Log'!$D$6:$D$505,$A47,'Daily Log'!$F$6:$F$505,"III",'Daily Log'!$K$6:$K$505,"P")+COUNTIFS('Daily Log'!$D$6:$D$505,$A47,'Daily Log'!$F$6:$F$505,"III",'Daily Log'!$K$6:$K$505,"R"))</f>
        <v/>
      </c>
      <c r="E47" s="9">
        <f>IF($A47="","",SUMIFS('Daily Log'!$L$6:$L$505,'Daily Log'!$D$6:$D$505,$A47))</f>
        <v/>
      </c>
      <c r="F47" s="9">
        <f>IF($A47="","",SUMIFS('Daily Log'!$N$6:$N$505,'Daily Log'!$D$6:$D$505,$A47))</f>
        <v/>
      </c>
      <c r="G47" s="10">
        <f>IF($A47="","",COUNTIFS('Daily Log'!$D$6:$D$505,$A47,'Daily Log'!$O$6:$O$505,"&gt;10"))</f>
        <v/>
      </c>
      <c r="H47" s="10">
        <f>IF($A47="","",COUNTIFS('Daily Log'!$D$6:$D$505,$A47,'Daily Log'!$K$6:$K$505,"A"))</f>
        <v/>
      </c>
      <c r="I47" s="10">
        <f>IF($A47="","",COUNTIFS('Daily Log'!$D$6:$D$505,$A47,'Daily Log'!$K$6:$K$505,"L"))</f>
        <v/>
      </c>
      <c r="J47" s="10">
        <f>IF($A47="","",COUNTIFS('Daily Log'!$D$6:$D$505,$A47,'Daily Log'!$K$6:$K$505,"WO"))</f>
        <v/>
      </c>
    </row>
    <row r="48">
      <c r="A48" s="6" t="n"/>
      <c r="B48" s="10">
        <f>IF($A48="","",IFERROR(INDEX('Daily Log'!$E$6:$E$505,MATCH($A48,'Daily Log'!$D$6:$D$505,0)),""))</f>
        <v/>
      </c>
      <c r="C48" s="10">
        <f>IF($A48="","",COUNTIFS('Daily Log'!$D$6:$D$505,$A48,'Daily Log'!$K$6:$K$505,"P")+COUNTIFS('Daily Log'!$D$6:$D$505,$A48,'Daily Log'!$K$6:$K$505,"R"))</f>
        <v/>
      </c>
      <c r="D48" s="10">
        <f>IF($A48="","",COUNTIFS('Daily Log'!$D$6:$D$505,$A48,'Daily Log'!$F$6:$F$505,"N",'Daily Log'!$K$6:$K$505,"P")+COUNTIFS('Daily Log'!$D$6:$D$505,$A48,'Daily Log'!$F$6:$F$505,"N",'Daily Log'!$K$6:$K$505,"R")+COUNTIFS('Daily Log'!$D$6:$D$505,$A48,'Daily Log'!$F$6:$F$505,"III",'Daily Log'!$K$6:$K$505,"P")+COUNTIFS('Daily Log'!$D$6:$D$505,$A48,'Daily Log'!$F$6:$F$505,"III",'Daily Log'!$K$6:$K$505,"R"))</f>
        <v/>
      </c>
      <c r="E48" s="9">
        <f>IF($A48="","",SUMIFS('Daily Log'!$L$6:$L$505,'Daily Log'!$D$6:$D$505,$A48))</f>
        <v/>
      </c>
      <c r="F48" s="9">
        <f>IF($A48="","",SUMIFS('Daily Log'!$N$6:$N$505,'Daily Log'!$D$6:$D$505,$A48))</f>
        <v/>
      </c>
      <c r="G48" s="10">
        <f>IF($A48="","",COUNTIFS('Daily Log'!$D$6:$D$505,$A48,'Daily Log'!$O$6:$O$505,"&gt;10"))</f>
        <v/>
      </c>
      <c r="H48" s="10">
        <f>IF($A48="","",COUNTIFS('Daily Log'!$D$6:$D$505,$A48,'Daily Log'!$K$6:$K$505,"A"))</f>
        <v/>
      </c>
      <c r="I48" s="10">
        <f>IF($A48="","",COUNTIFS('Daily Log'!$D$6:$D$505,$A48,'Daily Log'!$K$6:$K$505,"L"))</f>
        <v/>
      </c>
      <c r="J48" s="10">
        <f>IF($A48="","",COUNTIFS('Daily Log'!$D$6:$D$505,$A48,'Daily Log'!$K$6:$K$505,"WO"))</f>
        <v/>
      </c>
    </row>
    <row r="49">
      <c r="A49" s="6" t="n"/>
      <c r="B49" s="10">
        <f>IF($A49="","",IFERROR(INDEX('Daily Log'!$E$6:$E$505,MATCH($A49,'Daily Log'!$D$6:$D$505,0)),""))</f>
        <v/>
      </c>
      <c r="C49" s="10">
        <f>IF($A49="","",COUNTIFS('Daily Log'!$D$6:$D$505,$A49,'Daily Log'!$K$6:$K$505,"P")+COUNTIFS('Daily Log'!$D$6:$D$505,$A49,'Daily Log'!$K$6:$K$505,"R"))</f>
        <v/>
      </c>
      <c r="D49" s="10">
        <f>IF($A49="","",COUNTIFS('Daily Log'!$D$6:$D$505,$A49,'Daily Log'!$F$6:$F$505,"N",'Daily Log'!$K$6:$K$505,"P")+COUNTIFS('Daily Log'!$D$6:$D$505,$A49,'Daily Log'!$F$6:$F$505,"N",'Daily Log'!$K$6:$K$505,"R")+COUNTIFS('Daily Log'!$D$6:$D$505,$A49,'Daily Log'!$F$6:$F$505,"III",'Daily Log'!$K$6:$K$505,"P")+COUNTIFS('Daily Log'!$D$6:$D$505,$A49,'Daily Log'!$F$6:$F$505,"III",'Daily Log'!$K$6:$K$505,"R"))</f>
        <v/>
      </c>
      <c r="E49" s="9">
        <f>IF($A49="","",SUMIFS('Daily Log'!$L$6:$L$505,'Daily Log'!$D$6:$D$505,$A49))</f>
        <v/>
      </c>
      <c r="F49" s="9">
        <f>IF($A49="","",SUMIFS('Daily Log'!$N$6:$N$505,'Daily Log'!$D$6:$D$505,$A49))</f>
        <v/>
      </c>
      <c r="G49" s="10">
        <f>IF($A49="","",COUNTIFS('Daily Log'!$D$6:$D$505,$A49,'Daily Log'!$O$6:$O$505,"&gt;10"))</f>
        <v/>
      </c>
      <c r="H49" s="10">
        <f>IF($A49="","",COUNTIFS('Daily Log'!$D$6:$D$505,$A49,'Daily Log'!$K$6:$K$505,"A"))</f>
        <v/>
      </c>
      <c r="I49" s="10">
        <f>IF($A49="","",COUNTIFS('Daily Log'!$D$6:$D$505,$A49,'Daily Log'!$K$6:$K$505,"L"))</f>
        <v/>
      </c>
      <c r="J49" s="10">
        <f>IF($A49="","",COUNTIFS('Daily Log'!$D$6:$D$505,$A49,'Daily Log'!$K$6:$K$505,"WO"))</f>
        <v/>
      </c>
    </row>
    <row r="50">
      <c r="A50" s="6" t="n"/>
      <c r="B50" s="10">
        <f>IF($A50="","",IFERROR(INDEX('Daily Log'!$E$6:$E$505,MATCH($A50,'Daily Log'!$D$6:$D$505,0)),""))</f>
        <v/>
      </c>
      <c r="C50" s="10">
        <f>IF($A50="","",COUNTIFS('Daily Log'!$D$6:$D$505,$A50,'Daily Log'!$K$6:$K$505,"P")+COUNTIFS('Daily Log'!$D$6:$D$505,$A50,'Daily Log'!$K$6:$K$505,"R"))</f>
        <v/>
      </c>
      <c r="D50" s="10">
        <f>IF($A50="","",COUNTIFS('Daily Log'!$D$6:$D$505,$A50,'Daily Log'!$F$6:$F$505,"N",'Daily Log'!$K$6:$K$505,"P")+COUNTIFS('Daily Log'!$D$6:$D$505,$A50,'Daily Log'!$F$6:$F$505,"N",'Daily Log'!$K$6:$K$505,"R")+COUNTIFS('Daily Log'!$D$6:$D$505,$A50,'Daily Log'!$F$6:$F$505,"III",'Daily Log'!$K$6:$K$505,"P")+COUNTIFS('Daily Log'!$D$6:$D$505,$A50,'Daily Log'!$F$6:$F$505,"III",'Daily Log'!$K$6:$K$505,"R"))</f>
        <v/>
      </c>
      <c r="E50" s="9">
        <f>IF($A50="","",SUMIFS('Daily Log'!$L$6:$L$505,'Daily Log'!$D$6:$D$505,$A50))</f>
        <v/>
      </c>
      <c r="F50" s="9">
        <f>IF($A50="","",SUMIFS('Daily Log'!$N$6:$N$505,'Daily Log'!$D$6:$D$505,$A50))</f>
        <v/>
      </c>
      <c r="G50" s="10">
        <f>IF($A50="","",COUNTIFS('Daily Log'!$D$6:$D$505,$A50,'Daily Log'!$O$6:$O$505,"&gt;10"))</f>
        <v/>
      </c>
      <c r="H50" s="10">
        <f>IF($A50="","",COUNTIFS('Daily Log'!$D$6:$D$505,$A50,'Daily Log'!$K$6:$K$505,"A"))</f>
        <v/>
      </c>
      <c r="I50" s="10">
        <f>IF($A50="","",COUNTIFS('Daily Log'!$D$6:$D$505,$A50,'Daily Log'!$K$6:$K$505,"L"))</f>
        <v/>
      </c>
      <c r="J50" s="10">
        <f>IF($A50="","",COUNTIFS('Daily Log'!$D$6:$D$505,$A50,'Daily Log'!$K$6:$K$505,"WO"))</f>
        <v/>
      </c>
    </row>
    <row r="51">
      <c r="A51" s="6" t="n"/>
      <c r="B51" s="10">
        <f>IF($A51="","",IFERROR(INDEX('Daily Log'!$E$6:$E$505,MATCH($A51,'Daily Log'!$D$6:$D$505,0)),""))</f>
        <v/>
      </c>
      <c r="C51" s="10">
        <f>IF($A51="","",COUNTIFS('Daily Log'!$D$6:$D$505,$A51,'Daily Log'!$K$6:$K$505,"P")+COUNTIFS('Daily Log'!$D$6:$D$505,$A51,'Daily Log'!$K$6:$K$505,"R"))</f>
        <v/>
      </c>
      <c r="D51" s="10">
        <f>IF($A51="","",COUNTIFS('Daily Log'!$D$6:$D$505,$A51,'Daily Log'!$F$6:$F$505,"N",'Daily Log'!$K$6:$K$505,"P")+COUNTIFS('Daily Log'!$D$6:$D$505,$A51,'Daily Log'!$F$6:$F$505,"N",'Daily Log'!$K$6:$K$505,"R")+COUNTIFS('Daily Log'!$D$6:$D$505,$A51,'Daily Log'!$F$6:$F$505,"III",'Daily Log'!$K$6:$K$505,"P")+COUNTIFS('Daily Log'!$D$6:$D$505,$A51,'Daily Log'!$F$6:$F$505,"III",'Daily Log'!$K$6:$K$505,"R"))</f>
        <v/>
      </c>
      <c r="E51" s="9">
        <f>IF($A51="","",SUMIFS('Daily Log'!$L$6:$L$505,'Daily Log'!$D$6:$D$505,$A51))</f>
        <v/>
      </c>
      <c r="F51" s="9">
        <f>IF($A51="","",SUMIFS('Daily Log'!$N$6:$N$505,'Daily Log'!$D$6:$D$505,$A51))</f>
        <v/>
      </c>
      <c r="G51" s="10">
        <f>IF($A51="","",COUNTIFS('Daily Log'!$D$6:$D$505,$A51,'Daily Log'!$O$6:$O$505,"&gt;10"))</f>
        <v/>
      </c>
      <c r="H51" s="10">
        <f>IF($A51="","",COUNTIFS('Daily Log'!$D$6:$D$505,$A51,'Daily Log'!$K$6:$K$505,"A"))</f>
        <v/>
      </c>
      <c r="I51" s="10">
        <f>IF($A51="","",COUNTIFS('Daily Log'!$D$6:$D$505,$A51,'Daily Log'!$K$6:$K$505,"L"))</f>
        <v/>
      </c>
      <c r="J51" s="10">
        <f>IF($A51="","",COUNTIFS('Daily Log'!$D$6:$D$505,$A51,'Daily Log'!$K$6:$K$505,"WO"))</f>
        <v/>
      </c>
    </row>
    <row r="52">
      <c r="A52" s="6" t="n"/>
      <c r="B52" s="10">
        <f>IF($A52="","",IFERROR(INDEX('Daily Log'!$E$6:$E$505,MATCH($A52,'Daily Log'!$D$6:$D$505,0)),""))</f>
        <v/>
      </c>
      <c r="C52" s="10">
        <f>IF($A52="","",COUNTIFS('Daily Log'!$D$6:$D$505,$A52,'Daily Log'!$K$6:$K$505,"P")+COUNTIFS('Daily Log'!$D$6:$D$505,$A52,'Daily Log'!$K$6:$K$505,"R"))</f>
        <v/>
      </c>
      <c r="D52" s="10">
        <f>IF($A52="","",COUNTIFS('Daily Log'!$D$6:$D$505,$A52,'Daily Log'!$F$6:$F$505,"N",'Daily Log'!$K$6:$K$505,"P")+COUNTIFS('Daily Log'!$D$6:$D$505,$A52,'Daily Log'!$F$6:$F$505,"N",'Daily Log'!$K$6:$K$505,"R")+COUNTIFS('Daily Log'!$D$6:$D$505,$A52,'Daily Log'!$F$6:$F$505,"III",'Daily Log'!$K$6:$K$505,"P")+COUNTIFS('Daily Log'!$D$6:$D$505,$A52,'Daily Log'!$F$6:$F$505,"III",'Daily Log'!$K$6:$K$505,"R"))</f>
        <v/>
      </c>
      <c r="E52" s="9">
        <f>IF($A52="","",SUMIFS('Daily Log'!$L$6:$L$505,'Daily Log'!$D$6:$D$505,$A52))</f>
        <v/>
      </c>
      <c r="F52" s="9">
        <f>IF($A52="","",SUMIFS('Daily Log'!$N$6:$N$505,'Daily Log'!$D$6:$D$505,$A52))</f>
        <v/>
      </c>
      <c r="G52" s="10">
        <f>IF($A52="","",COUNTIFS('Daily Log'!$D$6:$D$505,$A52,'Daily Log'!$O$6:$O$505,"&gt;10"))</f>
        <v/>
      </c>
      <c r="H52" s="10">
        <f>IF($A52="","",COUNTIFS('Daily Log'!$D$6:$D$505,$A52,'Daily Log'!$K$6:$K$505,"A"))</f>
        <v/>
      </c>
      <c r="I52" s="10">
        <f>IF($A52="","",COUNTIFS('Daily Log'!$D$6:$D$505,$A52,'Daily Log'!$K$6:$K$505,"L"))</f>
        <v/>
      </c>
      <c r="J52" s="10">
        <f>IF($A52="","",COUNTIFS('Daily Log'!$D$6:$D$505,$A52,'Daily Log'!$K$6:$K$505,"WO"))</f>
        <v/>
      </c>
    </row>
    <row r="53">
      <c r="A53" s="6" t="n"/>
      <c r="B53" s="10">
        <f>IF($A53="","",IFERROR(INDEX('Daily Log'!$E$6:$E$505,MATCH($A53,'Daily Log'!$D$6:$D$505,0)),""))</f>
        <v/>
      </c>
      <c r="C53" s="10">
        <f>IF($A53="","",COUNTIFS('Daily Log'!$D$6:$D$505,$A53,'Daily Log'!$K$6:$K$505,"P")+COUNTIFS('Daily Log'!$D$6:$D$505,$A53,'Daily Log'!$K$6:$K$505,"R"))</f>
        <v/>
      </c>
      <c r="D53" s="10">
        <f>IF($A53="","",COUNTIFS('Daily Log'!$D$6:$D$505,$A53,'Daily Log'!$F$6:$F$505,"N",'Daily Log'!$K$6:$K$505,"P")+COUNTIFS('Daily Log'!$D$6:$D$505,$A53,'Daily Log'!$F$6:$F$505,"N",'Daily Log'!$K$6:$K$505,"R")+COUNTIFS('Daily Log'!$D$6:$D$505,$A53,'Daily Log'!$F$6:$F$505,"III",'Daily Log'!$K$6:$K$505,"P")+COUNTIFS('Daily Log'!$D$6:$D$505,$A53,'Daily Log'!$F$6:$F$505,"III",'Daily Log'!$K$6:$K$505,"R"))</f>
        <v/>
      </c>
      <c r="E53" s="9">
        <f>IF($A53="","",SUMIFS('Daily Log'!$L$6:$L$505,'Daily Log'!$D$6:$D$505,$A53))</f>
        <v/>
      </c>
      <c r="F53" s="9">
        <f>IF($A53="","",SUMIFS('Daily Log'!$N$6:$N$505,'Daily Log'!$D$6:$D$505,$A53))</f>
        <v/>
      </c>
      <c r="G53" s="10">
        <f>IF($A53="","",COUNTIFS('Daily Log'!$D$6:$D$505,$A53,'Daily Log'!$O$6:$O$505,"&gt;10"))</f>
        <v/>
      </c>
      <c r="H53" s="10">
        <f>IF($A53="","",COUNTIFS('Daily Log'!$D$6:$D$505,$A53,'Daily Log'!$K$6:$K$505,"A"))</f>
        <v/>
      </c>
      <c r="I53" s="10">
        <f>IF($A53="","",COUNTIFS('Daily Log'!$D$6:$D$505,$A53,'Daily Log'!$K$6:$K$505,"L"))</f>
        <v/>
      </c>
      <c r="J53" s="10">
        <f>IF($A53="","",COUNTIFS('Daily Log'!$D$6:$D$505,$A53,'Daily Log'!$K$6:$K$505,"WO"))</f>
        <v/>
      </c>
    </row>
    <row r="54">
      <c r="A54" s="6" t="n"/>
      <c r="B54" s="10">
        <f>IF($A54="","",IFERROR(INDEX('Daily Log'!$E$6:$E$505,MATCH($A54,'Daily Log'!$D$6:$D$505,0)),""))</f>
        <v/>
      </c>
      <c r="C54" s="10">
        <f>IF($A54="","",COUNTIFS('Daily Log'!$D$6:$D$505,$A54,'Daily Log'!$K$6:$K$505,"P")+COUNTIFS('Daily Log'!$D$6:$D$505,$A54,'Daily Log'!$K$6:$K$505,"R"))</f>
        <v/>
      </c>
      <c r="D54" s="10">
        <f>IF($A54="","",COUNTIFS('Daily Log'!$D$6:$D$505,$A54,'Daily Log'!$F$6:$F$505,"N",'Daily Log'!$K$6:$K$505,"P")+COUNTIFS('Daily Log'!$D$6:$D$505,$A54,'Daily Log'!$F$6:$F$505,"N",'Daily Log'!$K$6:$K$505,"R")+COUNTIFS('Daily Log'!$D$6:$D$505,$A54,'Daily Log'!$F$6:$F$505,"III",'Daily Log'!$K$6:$K$505,"P")+COUNTIFS('Daily Log'!$D$6:$D$505,$A54,'Daily Log'!$F$6:$F$505,"III",'Daily Log'!$K$6:$K$505,"R"))</f>
        <v/>
      </c>
      <c r="E54" s="9">
        <f>IF($A54="","",SUMIFS('Daily Log'!$L$6:$L$505,'Daily Log'!$D$6:$D$505,$A54))</f>
        <v/>
      </c>
      <c r="F54" s="9">
        <f>IF($A54="","",SUMIFS('Daily Log'!$N$6:$N$505,'Daily Log'!$D$6:$D$505,$A54))</f>
        <v/>
      </c>
      <c r="G54" s="10">
        <f>IF($A54="","",COUNTIFS('Daily Log'!$D$6:$D$505,$A54,'Daily Log'!$O$6:$O$505,"&gt;10"))</f>
        <v/>
      </c>
      <c r="H54" s="10">
        <f>IF($A54="","",COUNTIFS('Daily Log'!$D$6:$D$505,$A54,'Daily Log'!$K$6:$K$505,"A"))</f>
        <v/>
      </c>
      <c r="I54" s="10">
        <f>IF($A54="","",COUNTIFS('Daily Log'!$D$6:$D$505,$A54,'Daily Log'!$K$6:$K$505,"L"))</f>
        <v/>
      </c>
      <c r="J54" s="10">
        <f>IF($A54="","",COUNTIFS('Daily Log'!$D$6:$D$505,$A54,'Daily Log'!$K$6:$K$505,"WO"))</f>
        <v/>
      </c>
    </row>
    <row r="55">
      <c r="A55" s="6" t="n"/>
      <c r="B55" s="10">
        <f>IF($A55="","",IFERROR(INDEX('Daily Log'!$E$6:$E$505,MATCH($A55,'Daily Log'!$D$6:$D$505,0)),""))</f>
        <v/>
      </c>
      <c r="C55" s="10">
        <f>IF($A55="","",COUNTIFS('Daily Log'!$D$6:$D$505,$A55,'Daily Log'!$K$6:$K$505,"P")+COUNTIFS('Daily Log'!$D$6:$D$505,$A55,'Daily Log'!$K$6:$K$505,"R"))</f>
        <v/>
      </c>
      <c r="D55" s="10">
        <f>IF($A55="","",COUNTIFS('Daily Log'!$D$6:$D$505,$A55,'Daily Log'!$F$6:$F$505,"N",'Daily Log'!$K$6:$K$505,"P")+COUNTIFS('Daily Log'!$D$6:$D$505,$A55,'Daily Log'!$F$6:$F$505,"N",'Daily Log'!$K$6:$K$505,"R")+COUNTIFS('Daily Log'!$D$6:$D$505,$A55,'Daily Log'!$F$6:$F$505,"III",'Daily Log'!$K$6:$K$505,"P")+COUNTIFS('Daily Log'!$D$6:$D$505,$A55,'Daily Log'!$F$6:$F$505,"III",'Daily Log'!$K$6:$K$505,"R"))</f>
        <v/>
      </c>
      <c r="E55" s="9">
        <f>IF($A55="","",SUMIFS('Daily Log'!$L$6:$L$505,'Daily Log'!$D$6:$D$505,$A55))</f>
        <v/>
      </c>
      <c r="F55" s="9">
        <f>IF($A55="","",SUMIFS('Daily Log'!$N$6:$N$505,'Daily Log'!$D$6:$D$505,$A55))</f>
        <v/>
      </c>
      <c r="G55" s="10">
        <f>IF($A55="","",COUNTIFS('Daily Log'!$D$6:$D$505,$A55,'Daily Log'!$O$6:$O$505,"&gt;10"))</f>
        <v/>
      </c>
      <c r="H55" s="10">
        <f>IF($A55="","",COUNTIFS('Daily Log'!$D$6:$D$505,$A55,'Daily Log'!$K$6:$K$505,"A"))</f>
        <v/>
      </c>
      <c r="I55" s="10">
        <f>IF($A55="","",COUNTIFS('Daily Log'!$D$6:$D$505,$A55,'Daily Log'!$K$6:$K$505,"L"))</f>
        <v/>
      </c>
      <c r="J55" s="10">
        <f>IF($A55="","",COUNTIFS('Daily Log'!$D$6:$D$505,$A55,'Daily Log'!$K$6:$K$505,"WO"))</f>
        <v/>
      </c>
    </row>
    <row r="56">
      <c r="A56" s="6" t="n"/>
      <c r="B56" s="10">
        <f>IF($A56="","",IFERROR(INDEX('Daily Log'!$E$6:$E$505,MATCH($A56,'Daily Log'!$D$6:$D$505,0)),""))</f>
        <v/>
      </c>
      <c r="C56" s="10">
        <f>IF($A56="","",COUNTIFS('Daily Log'!$D$6:$D$505,$A56,'Daily Log'!$K$6:$K$505,"P")+COUNTIFS('Daily Log'!$D$6:$D$505,$A56,'Daily Log'!$K$6:$K$505,"R"))</f>
        <v/>
      </c>
      <c r="D56" s="10">
        <f>IF($A56="","",COUNTIFS('Daily Log'!$D$6:$D$505,$A56,'Daily Log'!$F$6:$F$505,"N",'Daily Log'!$K$6:$K$505,"P")+COUNTIFS('Daily Log'!$D$6:$D$505,$A56,'Daily Log'!$F$6:$F$505,"N",'Daily Log'!$K$6:$K$505,"R")+COUNTIFS('Daily Log'!$D$6:$D$505,$A56,'Daily Log'!$F$6:$F$505,"III",'Daily Log'!$K$6:$K$505,"P")+COUNTIFS('Daily Log'!$D$6:$D$505,$A56,'Daily Log'!$F$6:$F$505,"III",'Daily Log'!$K$6:$K$505,"R"))</f>
        <v/>
      </c>
      <c r="E56" s="9">
        <f>IF($A56="","",SUMIFS('Daily Log'!$L$6:$L$505,'Daily Log'!$D$6:$D$505,$A56))</f>
        <v/>
      </c>
      <c r="F56" s="9">
        <f>IF($A56="","",SUMIFS('Daily Log'!$N$6:$N$505,'Daily Log'!$D$6:$D$505,$A56))</f>
        <v/>
      </c>
      <c r="G56" s="10">
        <f>IF($A56="","",COUNTIFS('Daily Log'!$D$6:$D$505,$A56,'Daily Log'!$O$6:$O$505,"&gt;10"))</f>
        <v/>
      </c>
      <c r="H56" s="10">
        <f>IF($A56="","",COUNTIFS('Daily Log'!$D$6:$D$505,$A56,'Daily Log'!$K$6:$K$505,"A"))</f>
        <v/>
      </c>
      <c r="I56" s="10">
        <f>IF($A56="","",COUNTIFS('Daily Log'!$D$6:$D$505,$A56,'Daily Log'!$K$6:$K$505,"L"))</f>
        <v/>
      </c>
      <c r="J56" s="10">
        <f>IF($A56="","",COUNTIFS('Daily Log'!$D$6:$D$505,$A56,'Daily Log'!$K$6:$K$505,"WO"))</f>
        <v/>
      </c>
    </row>
    <row r="57">
      <c r="A57" s="6" t="n"/>
      <c r="B57" s="10">
        <f>IF($A57="","",IFERROR(INDEX('Daily Log'!$E$6:$E$505,MATCH($A57,'Daily Log'!$D$6:$D$505,0)),""))</f>
        <v/>
      </c>
      <c r="C57" s="10">
        <f>IF($A57="","",COUNTIFS('Daily Log'!$D$6:$D$505,$A57,'Daily Log'!$K$6:$K$505,"P")+COUNTIFS('Daily Log'!$D$6:$D$505,$A57,'Daily Log'!$K$6:$K$505,"R"))</f>
        <v/>
      </c>
      <c r="D57" s="10">
        <f>IF($A57="","",COUNTIFS('Daily Log'!$D$6:$D$505,$A57,'Daily Log'!$F$6:$F$505,"N",'Daily Log'!$K$6:$K$505,"P")+COUNTIFS('Daily Log'!$D$6:$D$505,$A57,'Daily Log'!$F$6:$F$505,"N",'Daily Log'!$K$6:$K$505,"R")+COUNTIFS('Daily Log'!$D$6:$D$505,$A57,'Daily Log'!$F$6:$F$505,"III",'Daily Log'!$K$6:$K$505,"P")+COUNTIFS('Daily Log'!$D$6:$D$505,$A57,'Daily Log'!$F$6:$F$505,"III",'Daily Log'!$K$6:$K$505,"R"))</f>
        <v/>
      </c>
      <c r="E57" s="9">
        <f>IF($A57="","",SUMIFS('Daily Log'!$L$6:$L$505,'Daily Log'!$D$6:$D$505,$A57))</f>
        <v/>
      </c>
      <c r="F57" s="9">
        <f>IF($A57="","",SUMIFS('Daily Log'!$N$6:$N$505,'Daily Log'!$D$6:$D$505,$A57))</f>
        <v/>
      </c>
      <c r="G57" s="10">
        <f>IF($A57="","",COUNTIFS('Daily Log'!$D$6:$D$505,$A57,'Daily Log'!$O$6:$O$505,"&gt;10"))</f>
        <v/>
      </c>
      <c r="H57" s="10">
        <f>IF($A57="","",COUNTIFS('Daily Log'!$D$6:$D$505,$A57,'Daily Log'!$K$6:$K$505,"A"))</f>
        <v/>
      </c>
      <c r="I57" s="10">
        <f>IF($A57="","",COUNTIFS('Daily Log'!$D$6:$D$505,$A57,'Daily Log'!$K$6:$K$505,"L"))</f>
        <v/>
      </c>
      <c r="J57" s="10">
        <f>IF($A57="","",COUNTIFS('Daily Log'!$D$6:$D$505,$A57,'Daily Log'!$K$6:$K$505,"WO"))</f>
        <v/>
      </c>
    </row>
    <row r="58">
      <c r="A58" s="6" t="n"/>
      <c r="B58" s="10">
        <f>IF($A58="","",IFERROR(INDEX('Daily Log'!$E$6:$E$505,MATCH($A58,'Daily Log'!$D$6:$D$505,0)),""))</f>
        <v/>
      </c>
      <c r="C58" s="10">
        <f>IF($A58="","",COUNTIFS('Daily Log'!$D$6:$D$505,$A58,'Daily Log'!$K$6:$K$505,"P")+COUNTIFS('Daily Log'!$D$6:$D$505,$A58,'Daily Log'!$K$6:$K$505,"R"))</f>
        <v/>
      </c>
      <c r="D58" s="10">
        <f>IF($A58="","",COUNTIFS('Daily Log'!$D$6:$D$505,$A58,'Daily Log'!$F$6:$F$505,"N",'Daily Log'!$K$6:$K$505,"P")+COUNTIFS('Daily Log'!$D$6:$D$505,$A58,'Daily Log'!$F$6:$F$505,"N",'Daily Log'!$K$6:$K$505,"R")+COUNTIFS('Daily Log'!$D$6:$D$505,$A58,'Daily Log'!$F$6:$F$505,"III",'Daily Log'!$K$6:$K$505,"P")+COUNTIFS('Daily Log'!$D$6:$D$505,$A58,'Daily Log'!$F$6:$F$505,"III",'Daily Log'!$K$6:$K$505,"R"))</f>
        <v/>
      </c>
      <c r="E58" s="9">
        <f>IF($A58="","",SUMIFS('Daily Log'!$L$6:$L$505,'Daily Log'!$D$6:$D$505,$A58))</f>
        <v/>
      </c>
      <c r="F58" s="9">
        <f>IF($A58="","",SUMIFS('Daily Log'!$N$6:$N$505,'Daily Log'!$D$6:$D$505,$A58))</f>
        <v/>
      </c>
      <c r="G58" s="10">
        <f>IF($A58="","",COUNTIFS('Daily Log'!$D$6:$D$505,$A58,'Daily Log'!$O$6:$O$505,"&gt;10"))</f>
        <v/>
      </c>
      <c r="H58" s="10">
        <f>IF($A58="","",COUNTIFS('Daily Log'!$D$6:$D$505,$A58,'Daily Log'!$K$6:$K$505,"A"))</f>
        <v/>
      </c>
      <c r="I58" s="10">
        <f>IF($A58="","",COUNTIFS('Daily Log'!$D$6:$D$505,$A58,'Daily Log'!$K$6:$K$505,"L"))</f>
        <v/>
      </c>
      <c r="J58" s="10">
        <f>IF($A58="","",COUNTIFS('Daily Log'!$D$6:$D$505,$A58,'Daily Log'!$K$6:$K$505,"WO"))</f>
        <v/>
      </c>
    </row>
    <row r="59">
      <c r="A59" s="6" t="n"/>
      <c r="B59" s="10">
        <f>IF($A59="","",IFERROR(INDEX('Daily Log'!$E$6:$E$505,MATCH($A59,'Daily Log'!$D$6:$D$505,0)),""))</f>
        <v/>
      </c>
      <c r="C59" s="10">
        <f>IF($A59="","",COUNTIFS('Daily Log'!$D$6:$D$505,$A59,'Daily Log'!$K$6:$K$505,"P")+COUNTIFS('Daily Log'!$D$6:$D$505,$A59,'Daily Log'!$K$6:$K$505,"R"))</f>
        <v/>
      </c>
      <c r="D59" s="10">
        <f>IF($A59="","",COUNTIFS('Daily Log'!$D$6:$D$505,$A59,'Daily Log'!$F$6:$F$505,"N",'Daily Log'!$K$6:$K$505,"P")+COUNTIFS('Daily Log'!$D$6:$D$505,$A59,'Daily Log'!$F$6:$F$505,"N",'Daily Log'!$K$6:$K$505,"R")+COUNTIFS('Daily Log'!$D$6:$D$505,$A59,'Daily Log'!$F$6:$F$505,"III",'Daily Log'!$K$6:$K$505,"P")+COUNTIFS('Daily Log'!$D$6:$D$505,$A59,'Daily Log'!$F$6:$F$505,"III",'Daily Log'!$K$6:$K$505,"R"))</f>
        <v/>
      </c>
      <c r="E59" s="9">
        <f>IF($A59="","",SUMIFS('Daily Log'!$L$6:$L$505,'Daily Log'!$D$6:$D$505,$A59))</f>
        <v/>
      </c>
      <c r="F59" s="9">
        <f>IF($A59="","",SUMIFS('Daily Log'!$N$6:$N$505,'Daily Log'!$D$6:$D$505,$A59))</f>
        <v/>
      </c>
      <c r="G59" s="10">
        <f>IF($A59="","",COUNTIFS('Daily Log'!$D$6:$D$505,$A59,'Daily Log'!$O$6:$O$505,"&gt;10"))</f>
        <v/>
      </c>
      <c r="H59" s="10">
        <f>IF($A59="","",COUNTIFS('Daily Log'!$D$6:$D$505,$A59,'Daily Log'!$K$6:$K$505,"A"))</f>
        <v/>
      </c>
      <c r="I59" s="10">
        <f>IF($A59="","",COUNTIFS('Daily Log'!$D$6:$D$505,$A59,'Daily Log'!$K$6:$K$505,"L"))</f>
        <v/>
      </c>
      <c r="J59" s="10">
        <f>IF($A59="","",COUNTIFS('Daily Log'!$D$6:$D$505,$A59,'Daily Log'!$K$6:$K$505,"WO"))</f>
        <v/>
      </c>
    </row>
    <row r="60">
      <c r="A60" s="6" t="n"/>
      <c r="B60" s="10">
        <f>IF($A60="","",IFERROR(INDEX('Daily Log'!$E$6:$E$505,MATCH($A60,'Daily Log'!$D$6:$D$505,0)),""))</f>
        <v/>
      </c>
      <c r="C60" s="10">
        <f>IF($A60="","",COUNTIFS('Daily Log'!$D$6:$D$505,$A60,'Daily Log'!$K$6:$K$505,"P")+COUNTIFS('Daily Log'!$D$6:$D$505,$A60,'Daily Log'!$K$6:$K$505,"R"))</f>
        <v/>
      </c>
      <c r="D60" s="10">
        <f>IF($A60="","",COUNTIFS('Daily Log'!$D$6:$D$505,$A60,'Daily Log'!$F$6:$F$505,"N",'Daily Log'!$K$6:$K$505,"P")+COUNTIFS('Daily Log'!$D$6:$D$505,$A60,'Daily Log'!$F$6:$F$505,"N",'Daily Log'!$K$6:$K$505,"R")+COUNTIFS('Daily Log'!$D$6:$D$505,$A60,'Daily Log'!$F$6:$F$505,"III",'Daily Log'!$K$6:$K$505,"P")+COUNTIFS('Daily Log'!$D$6:$D$505,$A60,'Daily Log'!$F$6:$F$505,"III",'Daily Log'!$K$6:$K$505,"R"))</f>
        <v/>
      </c>
      <c r="E60" s="9">
        <f>IF($A60="","",SUMIFS('Daily Log'!$L$6:$L$505,'Daily Log'!$D$6:$D$505,$A60))</f>
        <v/>
      </c>
      <c r="F60" s="9">
        <f>IF($A60="","",SUMIFS('Daily Log'!$N$6:$N$505,'Daily Log'!$D$6:$D$505,$A60))</f>
        <v/>
      </c>
      <c r="G60" s="10">
        <f>IF($A60="","",COUNTIFS('Daily Log'!$D$6:$D$505,$A60,'Daily Log'!$O$6:$O$505,"&gt;10"))</f>
        <v/>
      </c>
      <c r="H60" s="10">
        <f>IF($A60="","",COUNTIFS('Daily Log'!$D$6:$D$505,$A60,'Daily Log'!$K$6:$K$505,"A"))</f>
        <v/>
      </c>
      <c r="I60" s="10">
        <f>IF($A60="","",COUNTIFS('Daily Log'!$D$6:$D$505,$A60,'Daily Log'!$K$6:$K$505,"L"))</f>
        <v/>
      </c>
      <c r="J60" s="10">
        <f>IF($A60="","",COUNTIFS('Daily Log'!$D$6:$D$505,$A60,'Daily Log'!$K$6:$K$505,"WO"))</f>
        <v/>
      </c>
    </row>
    <row r="61">
      <c r="A61" s="6" t="n"/>
      <c r="B61" s="10">
        <f>IF($A61="","",IFERROR(INDEX('Daily Log'!$E$6:$E$505,MATCH($A61,'Daily Log'!$D$6:$D$505,0)),""))</f>
        <v/>
      </c>
      <c r="C61" s="10">
        <f>IF($A61="","",COUNTIFS('Daily Log'!$D$6:$D$505,$A61,'Daily Log'!$K$6:$K$505,"P")+COUNTIFS('Daily Log'!$D$6:$D$505,$A61,'Daily Log'!$K$6:$K$505,"R"))</f>
        <v/>
      </c>
      <c r="D61" s="10">
        <f>IF($A61="","",COUNTIFS('Daily Log'!$D$6:$D$505,$A61,'Daily Log'!$F$6:$F$505,"N",'Daily Log'!$K$6:$K$505,"P")+COUNTIFS('Daily Log'!$D$6:$D$505,$A61,'Daily Log'!$F$6:$F$505,"N",'Daily Log'!$K$6:$K$505,"R")+COUNTIFS('Daily Log'!$D$6:$D$505,$A61,'Daily Log'!$F$6:$F$505,"III",'Daily Log'!$K$6:$K$505,"P")+COUNTIFS('Daily Log'!$D$6:$D$505,$A61,'Daily Log'!$F$6:$F$505,"III",'Daily Log'!$K$6:$K$505,"R"))</f>
        <v/>
      </c>
      <c r="E61" s="9">
        <f>IF($A61="","",SUMIFS('Daily Log'!$L$6:$L$505,'Daily Log'!$D$6:$D$505,$A61))</f>
        <v/>
      </c>
      <c r="F61" s="9">
        <f>IF($A61="","",SUMIFS('Daily Log'!$N$6:$N$505,'Daily Log'!$D$6:$D$505,$A61))</f>
        <v/>
      </c>
      <c r="G61" s="10">
        <f>IF($A61="","",COUNTIFS('Daily Log'!$D$6:$D$505,$A61,'Daily Log'!$O$6:$O$505,"&gt;10"))</f>
        <v/>
      </c>
      <c r="H61" s="10">
        <f>IF($A61="","",COUNTIFS('Daily Log'!$D$6:$D$505,$A61,'Daily Log'!$K$6:$K$505,"A"))</f>
        <v/>
      </c>
      <c r="I61" s="10">
        <f>IF($A61="","",COUNTIFS('Daily Log'!$D$6:$D$505,$A61,'Daily Log'!$K$6:$K$505,"L"))</f>
        <v/>
      </c>
      <c r="J61" s="10">
        <f>IF($A61="","",COUNTIFS('Daily Log'!$D$6:$D$505,$A61,'Daily Log'!$K$6:$K$505,"WO"))</f>
        <v/>
      </c>
    </row>
    <row r="62">
      <c r="A62" s="6" t="n"/>
      <c r="B62" s="10">
        <f>IF($A62="","",IFERROR(INDEX('Daily Log'!$E$6:$E$505,MATCH($A62,'Daily Log'!$D$6:$D$505,0)),""))</f>
        <v/>
      </c>
      <c r="C62" s="10">
        <f>IF($A62="","",COUNTIFS('Daily Log'!$D$6:$D$505,$A62,'Daily Log'!$K$6:$K$505,"P")+COUNTIFS('Daily Log'!$D$6:$D$505,$A62,'Daily Log'!$K$6:$K$505,"R"))</f>
        <v/>
      </c>
      <c r="D62" s="10">
        <f>IF($A62="","",COUNTIFS('Daily Log'!$D$6:$D$505,$A62,'Daily Log'!$F$6:$F$505,"N",'Daily Log'!$K$6:$K$505,"P")+COUNTIFS('Daily Log'!$D$6:$D$505,$A62,'Daily Log'!$F$6:$F$505,"N",'Daily Log'!$K$6:$K$505,"R")+COUNTIFS('Daily Log'!$D$6:$D$505,$A62,'Daily Log'!$F$6:$F$505,"III",'Daily Log'!$K$6:$K$505,"P")+COUNTIFS('Daily Log'!$D$6:$D$505,$A62,'Daily Log'!$F$6:$F$505,"III",'Daily Log'!$K$6:$K$505,"R"))</f>
        <v/>
      </c>
      <c r="E62" s="9">
        <f>IF($A62="","",SUMIFS('Daily Log'!$L$6:$L$505,'Daily Log'!$D$6:$D$505,$A62))</f>
        <v/>
      </c>
      <c r="F62" s="9">
        <f>IF($A62="","",SUMIFS('Daily Log'!$N$6:$N$505,'Daily Log'!$D$6:$D$505,$A62))</f>
        <v/>
      </c>
      <c r="G62" s="10">
        <f>IF($A62="","",COUNTIFS('Daily Log'!$D$6:$D$505,$A62,'Daily Log'!$O$6:$O$505,"&gt;10"))</f>
        <v/>
      </c>
      <c r="H62" s="10">
        <f>IF($A62="","",COUNTIFS('Daily Log'!$D$6:$D$505,$A62,'Daily Log'!$K$6:$K$505,"A"))</f>
        <v/>
      </c>
      <c r="I62" s="10">
        <f>IF($A62="","",COUNTIFS('Daily Log'!$D$6:$D$505,$A62,'Daily Log'!$K$6:$K$505,"L"))</f>
        <v/>
      </c>
      <c r="J62" s="10">
        <f>IF($A62="","",COUNTIFS('Daily Log'!$D$6:$D$505,$A62,'Daily Log'!$K$6:$K$505,"WO"))</f>
        <v/>
      </c>
    </row>
    <row r="63">
      <c r="A63" s="6" t="n"/>
      <c r="B63" s="10">
        <f>IF($A63="","",IFERROR(INDEX('Daily Log'!$E$6:$E$505,MATCH($A63,'Daily Log'!$D$6:$D$505,0)),""))</f>
        <v/>
      </c>
      <c r="C63" s="10">
        <f>IF($A63="","",COUNTIFS('Daily Log'!$D$6:$D$505,$A63,'Daily Log'!$K$6:$K$505,"P")+COUNTIFS('Daily Log'!$D$6:$D$505,$A63,'Daily Log'!$K$6:$K$505,"R"))</f>
        <v/>
      </c>
      <c r="D63" s="10">
        <f>IF($A63="","",COUNTIFS('Daily Log'!$D$6:$D$505,$A63,'Daily Log'!$F$6:$F$505,"N",'Daily Log'!$K$6:$K$505,"P")+COUNTIFS('Daily Log'!$D$6:$D$505,$A63,'Daily Log'!$F$6:$F$505,"N",'Daily Log'!$K$6:$K$505,"R")+COUNTIFS('Daily Log'!$D$6:$D$505,$A63,'Daily Log'!$F$6:$F$505,"III",'Daily Log'!$K$6:$K$505,"P")+COUNTIFS('Daily Log'!$D$6:$D$505,$A63,'Daily Log'!$F$6:$F$505,"III",'Daily Log'!$K$6:$K$505,"R"))</f>
        <v/>
      </c>
      <c r="E63" s="9">
        <f>IF($A63="","",SUMIFS('Daily Log'!$L$6:$L$505,'Daily Log'!$D$6:$D$505,$A63))</f>
        <v/>
      </c>
      <c r="F63" s="9">
        <f>IF($A63="","",SUMIFS('Daily Log'!$N$6:$N$505,'Daily Log'!$D$6:$D$505,$A63))</f>
        <v/>
      </c>
      <c r="G63" s="10">
        <f>IF($A63="","",COUNTIFS('Daily Log'!$D$6:$D$505,$A63,'Daily Log'!$O$6:$O$505,"&gt;10"))</f>
        <v/>
      </c>
      <c r="H63" s="10">
        <f>IF($A63="","",COUNTIFS('Daily Log'!$D$6:$D$505,$A63,'Daily Log'!$K$6:$K$505,"A"))</f>
        <v/>
      </c>
      <c r="I63" s="10">
        <f>IF($A63="","",COUNTIFS('Daily Log'!$D$6:$D$505,$A63,'Daily Log'!$K$6:$K$505,"L"))</f>
        <v/>
      </c>
      <c r="J63" s="10">
        <f>IF($A63="","",COUNTIFS('Daily Log'!$D$6:$D$505,$A63,'Daily Log'!$K$6:$K$505,"WO"))</f>
        <v/>
      </c>
    </row>
    <row r="64">
      <c r="A64" s="6" t="n"/>
      <c r="B64" s="10">
        <f>IF($A64="","",IFERROR(INDEX('Daily Log'!$E$6:$E$505,MATCH($A64,'Daily Log'!$D$6:$D$505,0)),""))</f>
        <v/>
      </c>
      <c r="C64" s="10">
        <f>IF($A64="","",COUNTIFS('Daily Log'!$D$6:$D$505,$A64,'Daily Log'!$K$6:$K$505,"P")+COUNTIFS('Daily Log'!$D$6:$D$505,$A64,'Daily Log'!$K$6:$K$505,"R"))</f>
        <v/>
      </c>
      <c r="D64" s="10">
        <f>IF($A64="","",COUNTIFS('Daily Log'!$D$6:$D$505,$A64,'Daily Log'!$F$6:$F$505,"N",'Daily Log'!$K$6:$K$505,"P")+COUNTIFS('Daily Log'!$D$6:$D$505,$A64,'Daily Log'!$F$6:$F$505,"N",'Daily Log'!$K$6:$K$505,"R")+COUNTIFS('Daily Log'!$D$6:$D$505,$A64,'Daily Log'!$F$6:$F$505,"III",'Daily Log'!$K$6:$K$505,"P")+COUNTIFS('Daily Log'!$D$6:$D$505,$A64,'Daily Log'!$F$6:$F$505,"III",'Daily Log'!$K$6:$K$505,"R"))</f>
        <v/>
      </c>
      <c r="E64" s="9">
        <f>IF($A64="","",SUMIFS('Daily Log'!$L$6:$L$505,'Daily Log'!$D$6:$D$505,$A64))</f>
        <v/>
      </c>
      <c r="F64" s="9">
        <f>IF($A64="","",SUMIFS('Daily Log'!$N$6:$N$505,'Daily Log'!$D$6:$D$505,$A64))</f>
        <v/>
      </c>
      <c r="G64" s="10">
        <f>IF($A64="","",COUNTIFS('Daily Log'!$D$6:$D$505,$A64,'Daily Log'!$O$6:$O$505,"&gt;10"))</f>
        <v/>
      </c>
      <c r="H64" s="10">
        <f>IF($A64="","",COUNTIFS('Daily Log'!$D$6:$D$505,$A64,'Daily Log'!$K$6:$K$505,"A"))</f>
        <v/>
      </c>
      <c r="I64" s="10">
        <f>IF($A64="","",COUNTIFS('Daily Log'!$D$6:$D$505,$A64,'Daily Log'!$K$6:$K$505,"L"))</f>
        <v/>
      </c>
      <c r="J64" s="10">
        <f>IF($A64="","",COUNTIFS('Daily Log'!$D$6:$D$505,$A64,'Daily Log'!$K$6:$K$505,"WO"))</f>
        <v/>
      </c>
    </row>
    <row r="65">
      <c r="A65" s="6" t="n"/>
      <c r="B65" s="10">
        <f>IF($A65="","",IFERROR(INDEX('Daily Log'!$E$6:$E$505,MATCH($A65,'Daily Log'!$D$6:$D$505,0)),""))</f>
        <v/>
      </c>
      <c r="C65" s="10">
        <f>IF($A65="","",COUNTIFS('Daily Log'!$D$6:$D$505,$A65,'Daily Log'!$K$6:$K$505,"P")+COUNTIFS('Daily Log'!$D$6:$D$505,$A65,'Daily Log'!$K$6:$K$505,"R"))</f>
        <v/>
      </c>
      <c r="D65" s="10">
        <f>IF($A65="","",COUNTIFS('Daily Log'!$D$6:$D$505,$A65,'Daily Log'!$F$6:$F$505,"N",'Daily Log'!$K$6:$K$505,"P")+COUNTIFS('Daily Log'!$D$6:$D$505,$A65,'Daily Log'!$F$6:$F$505,"N",'Daily Log'!$K$6:$K$505,"R")+COUNTIFS('Daily Log'!$D$6:$D$505,$A65,'Daily Log'!$F$6:$F$505,"III",'Daily Log'!$K$6:$K$505,"P")+COUNTIFS('Daily Log'!$D$6:$D$505,$A65,'Daily Log'!$F$6:$F$505,"III",'Daily Log'!$K$6:$K$505,"R"))</f>
        <v/>
      </c>
      <c r="E65" s="9">
        <f>IF($A65="","",SUMIFS('Daily Log'!$L$6:$L$505,'Daily Log'!$D$6:$D$505,$A65))</f>
        <v/>
      </c>
      <c r="F65" s="9">
        <f>IF($A65="","",SUMIFS('Daily Log'!$N$6:$N$505,'Daily Log'!$D$6:$D$505,$A65))</f>
        <v/>
      </c>
      <c r="G65" s="10">
        <f>IF($A65="","",COUNTIFS('Daily Log'!$D$6:$D$505,$A65,'Daily Log'!$O$6:$O$505,"&gt;10"))</f>
        <v/>
      </c>
      <c r="H65" s="10">
        <f>IF($A65="","",COUNTIFS('Daily Log'!$D$6:$D$505,$A65,'Daily Log'!$K$6:$K$505,"A"))</f>
        <v/>
      </c>
      <c r="I65" s="10">
        <f>IF($A65="","",COUNTIFS('Daily Log'!$D$6:$D$505,$A65,'Daily Log'!$K$6:$K$505,"L"))</f>
        <v/>
      </c>
      <c r="J65" s="10">
        <f>IF($A65="","",COUNTIFS('Daily Log'!$D$6:$D$505,$A65,'Daily Log'!$K$6:$K$505,"WO"))</f>
        <v/>
      </c>
    </row>
    <row r="66">
      <c r="A66" s="6" t="n"/>
      <c r="B66" s="10">
        <f>IF($A66="","",IFERROR(INDEX('Daily Log'!$E$6:$E$505,MATCH($A66,'Daily Log'!$D$6:$D$505,0)),""))</f>
        <v/>
      </c>
      <c r="C66" s="10">
        <f>IF($A66="","",COUNTIFS('Daily Log'!$D$6:$D$505,$A66,'Daily Log'!$K$6:$K$505,"P")+COUNTIFS('Daily Log'!$D$6:$D$505,$A66,'Daily Log'!$K$6:$K$505,"R"))</f>
        <v/>
      </c>
      <c r="D66" s="10">
        <f>IF($A66="","",COUNTIFS('Daily Log'!$D$6:$D$505,$A66,'Daily Log'!$F$6:$F$505,"N",'Daily Log'!$K$6:$K$505,"P")+COUNTIFS('Daily Log'!$D$6:$D$505,$A66,'Daily Log'!$F$6:$F$505,"N",'Daily Log'!$K$6:$K$505,"R")+COUNTIFS('Daily Log'!$D$6:$D$505,$A66,'Daily Log'!$F$6:$F$505,"III",'Daily Log'!$K$6:$K$505,"P")+COUNTIFS('Daily Log'!$D$6:$D$505,$A66,'Daily Log'!$F$6:$F$505,"III",'Daily Log'!$K$6:$K$505,"R"))</f>
        <v/>
      </c>
      <c r="E66" s="9">
        <f>IF($A66="","",SUMIFS('Daily Log'!$L$6:$L$505,'Daily Log'!$D$6:$D$505,$A66))</f>
        <v/>
      </c>
      <c r="F66" s="9">
        <f>IF($A66="","",SUMIFS('Daily Log'!$N$6:$N$505,'Daily Log'!$D$6:$D$505,$A66))</f>
        <v/>
      </c>
      <c r="G66" s="10">
        <f>IF($A66="","",COUNTIFS('Daily Log'!$D$6:$D$505,$A66,'Daily Log'!$O$6:$O$505,"&gt;10"))</f>
        <v/>
      </c>
      <c r="H66" s="10">
        <f>IF($A66="","",COUNTIFS('Daily Log'!$D$6:$D$505,$A66,'Daily Log'!$K$6:$K$505,"A"))</f>
        <v/>
      </c>
      <c r="I66" s="10">
        <f>IF($A66="","",COUNTIFS('Daily Log'!$D$6:$D$505,$A66,'Daily Log'!$K$6:$K$505,"L"))</f>
        <v/>
      </c>
      <c r="J66" s="10">
        <f>IF($A66="","",COUNTIFS('Daily Log'!$D$6:$D$505,$A66,'Daily Log'!$K$6:$K$505,"WO"))</f>
        <v/>
      </c>
    </row>
    <row r="67">
      <c r="A67" s="6" t="n"/>
      <c r="B67" s="10">
        <f>IF($A67="","",IFERROR(INDEX('Daily Log'!$E$6:$E$505,MATCH($A67,'Daily Log'!$D$6:$D$505,0)),""))</f>
        <v/>
      </c>
      <c r="C67" s="10">
        <f>IF($A67="","",COUNTIFS('Daily Log'!$D$6:$D$505,$A67,'Daily Log'!$K$6:$K$505,"P")+COUNTIFS('Daily Log'!$D$6:$D$505,$A67,'Daily Log'!$K$6:$K$505,"R"))</f>
        <v/>
      </c>
      <c r="D67" s="10">
        <f>IF($A67="","",COUNTIFS('Daily Log'!$D$6:$D$505,$A67,'Daily Log'!$F$6:$F$505,"N",'Daily Log'!$K$6:$K$505,"P")+COUNTIFS('Daily Log'!$D$6:$D$505,$A67,'Daily Log'!$F$6:$F$505,"N",'Daily Log'!$K$6:$K$505,"R")+COUNTIFS('Daily Log'!$D$6:$D$505,$A67,'Daily Log'!$F$6:$F$505,"III",'Daily Log'!$K$6:$K$505,"P")+COUNTIFS('Daily Log'!$D$6:$D$505,$A67,'Daily Log'!$F$6:$F$505,"III",'Daily Log'!$K$6:$K$505,"R"))</f>
        <v/>
      </c>
      <c r="E67" s="9">
        <f>IF($A67="","",SUMIFS('Daily Log'!$L$6:$L$505,'Daily Log'!$D$6:$D$505,$A67))</f>
        <v/>
      </c>
      <c r="F67" s="9">
        <f>IF($A67="","",SUMIFS('Daily Log'!$N$6:$N$505,'Daily Log'!$D$6:$D$505,$A67))</f>
        <v/>
      </c>
      <c r="G67" s="10">
        <f>IF($A67="","",COUNTIFS('Daily Log'!$D$6:$D$505,$A67,'Daily Log'!$O$6:$O$505,"&gt;10"))</f>
        <v/>
      </c>
      <c r="H67" s="10">
        <f>IF($A67="","",COUNTIFS('Daily Log'!$D$6:$D$505,$A67,'Daily Log'!$K$6:$K$505,"A"))</f>
        <v/>
      </c>
      <c r="I67" s="10">
        <f>IF($A67="","",COUNTIFS('Daily Log'!$D$6:$D$505,$A67,'Daily Log'!$K$6:$K$505,"L"))</f>
        <v/>
      </c>
      <c r="J67" s="10">
        <f>IF($A67="","",COUNTIFS('Daily Log'!$D$6:$D$505,$A67,'Daily Log'!$K$6:$K$505,"WO"))</f>
        <v/>
      </c>
    </row>
    <row r="68">
      <c r="A68" s="6" t="n"/>
      <c r="B68" s="10">
        <f>IF($A68="","",IFERROR(INDEX('Daily Log'!$E$6:$E$505,MATCH($A68,'Daily Log'!$D$6:$D$505,0)),""))</f>
        <v/>
      </c>
      <c r="C68" s="10">
        <f>IF($A68="","",COUNTIFS('Daily Log'!$D$6:$D$505,$A68,'Daily Log'!$K$6:$K$505,"P")+COUNTIFS('Daily Log'!$D$6:$D$505,$A68,'Daily Log'!$K$6:$K$505,"R"))</f>
        <v/>
      </c>
      <c r="D68" s="10">
        <f>IF($A68="","",COUNTIFS('Daily Log'!$D$6:$D$505,$A68,'Daily Log'!$F$6:$F$505,"N",'Daily Log'!$K$6:$K$505,"P")+COUNTIFS('Daily Log'!$D$6:$D$505,$A68,'Daily Log'!$F$6:$F$505,"N",'Daily Log'!$K$6:$K$505,"R")+COUNTIFS('Daily Log'!$D$6:$D$505,$A68,'Daily Log'!$F$6:$F$505,"III",'Daily Log'!$K$6:$K$505,"P")+COUNTIFS('Daily Log'!$D$6:$D$505,$A68,'Daily Log'!$F$6:$F$505,"III",'Daily Log'!$K$6:$K$505,"R"))</f>
        <v/>
      </c>
      <c r="E68" s="9">
        <f>IF($A68="","",SUMIFS('Daily Log'!$L$6:$L$505,'Daily Log'!$D$6:$D$505,$A68))</f>
        <v/>
      </c>
      <c r="F68" s="9">
        <f>IF($A68="","",SUMIFS('Daily Log'!$N$6:$N$505,'Daily Log'!$D$6:$D$505,$A68))</f>
        <v/>
      </c>
      <c r="G68" s="10">
        <f>IF($A68="","",COUNTIFS('Daily Log'!$D$6:$D$505,$A68,'Daily Log'!$O$6:$O$505,"&gt;10"))</f>
        <v/>
      </c>
      <c r="H68" s="10">
        <f>IF($A68="","",COUNTIFS('Daily Log'!$D$6:$D$505,$A68,'Daily Log'!$K$6:$K$505,"A"))</f>
        <v/>
      </c>
      <c r="I68" s="10">
        <f>IF($A68="","",COUNTIFS('Daily Log'!$D$6:$D$505,$A68,'Daily Log'!$K$6:$K$505,"L"))</f>
        <v/>
      </c>
      <c r="J68" s="10">
        <f>IF($A68="","",COUNTIFS('Daily Log'!$D$6:$D$505,$A68,'Daily Log'!$K$6:$K$505,"WO"))</f>
        <v/>
      </c>
    </row>
    <row r="69">
      <c r="A69" s="6" t="n"/>
      <c r="B69" s="10">
        <f>IF($A69="","",IFERROR(INDEX('Daily Log'!$E$6:$E$505,MATCH($A69,'Daily Log'!$D$6:$D$505,0)),""))</f>
        <v/>
      </c>
      <c r="C69" s="10">
        <f>IF($A69="","",COUNTIFS('Daily Log'!$D$6:$D$505,$A69,'Daily Log'!$K$6:$K$505,"P")+COUNTIFS('Daily Log'!$D$6:$D$505,$A69,'Daily Log'!$K$6:$K$505,"R"))</f>
        <v/>
      </c>
      <c r="D69" s="10">
        <f>IF($A69="","",COUNTIFS('Daily Log'!$D$6:$D$505,$A69,'Daily Log'!$F$6:$F$505,"N",'Daily Log'!$K$6:$K$505,"P")+COUNTIFS('Daily Log'!$D$6:$D$505,$A69,'Daily Log'!$F$6:$F$505,"N",'Daily Log'!$K$6:$K$505,"R")+COUNTIFS('Daily Log'!$D$6:$D$505,$A69,'Daily Log'!$F$6:$F$505,"III",'Daily Log'!$K$6:$K$505,"P")+COUNTIFS('Daily Log'!$D$6:$D$505,$A69,'Daily Log'!$F$6:$F$505,"III",'Daily Log'!$K$6:$K$505,"R"))</f>
        <v/>
      </c>
      <c r="E69" s="9">
        <f>IF($A69="","",SUMIFS('Daily Log'!$L$6:$L$505,'Daily Log'!$D$6:$D$505,$A69))</f>
        <v/>
      </c>
      <c r="F69" s="9">
        <f>IF($A69="","",SUMIFS('Daily Log'!$N$6:$N$505,'Daily Log'!$D$6:$D$505,$A69))</f>
        <v/>
      </c>
      <c r="G69" s="10">
        <f>IF($A69="","",COUNTIFS('Daily Log'!$D$6:$D$505,$A69,'Daily Log'!$O$6:$O$505,"&gt;10"))</f>
        <v/>
      </c>
      <c r="H69" s="10">
        <f>IF($A69="","",COUNTIFS('Daily Log'!$D$6:$D$505,$A69,'Daily Log'!$K$6:$K$505,"A"))</f>
        <v/>
      </c>
      <c r="I69" s="10">
        <f>IF($A69="","",COUNTIFS('Daily Log'!$D$6:$D$505,$A69,'Daily Log'!$K$6:$K$505,"L"))</f>
        <v/>
      </c>
      <c r="J69" s="10">
        <f>IF($A69="","",COUNTIFS('Daily Log'!$D$6:$D$505,$A69,'Daily Log'!$K$6:$K$505,"WO"))</f>
        <v/>
      </c>
    </row>
    <row r="70">
      <c r="A70" s="6" t="n"/>
      <c r="B70" s="10">
        <f>IF($A70="","",IFERROR(INDEX('Daily Log'!$E$6:$E$505,MATCH($A70,'Daily Log'!$D$6:$D$505,0)),""))</f>
        <v/>
      </c>
      <c r="C70" s="10">
        <f>IF($A70="","",COUNTIFS('Daily Log'!$D$6:$D$505,$A70,'Daily Log'!$K$6:$K$505,"P")+COUNTIFS('Daily Log'!$D$6:$D$505,$A70,'Daily Log'!$K$6:$K$505,"R"))</f>
        <v/>
      </c>
      <c r="D70" s="10">
        <f>IF($A70="","",COUNTIFS('Daily Log'!$D$6:$D$505,$A70,'Daily Log'!$F$6:$F$505,"N",'Daily Log'!$K$6:$K$505,"P")+COUNTIFS('Daily Log'!$D$6:$D$505,$A70,'Daily Log'!$F$6:$F$505,"N",'Daily Log'!$K$6:$K$505,"R")+COUNTIFS('Daily Log'!$D$6:$D$505,$A70,'Daily Log'!$F$6:$F$505,"III",'Daily Log'!$K$6:$K$505,"P")+COUNTIFS('Daily Log'!$D$6:$D$505,$A70,'Daily Log'!$F$6:$F$505,"III",'Daily Log'!$K$6:$K$505,"R"))</f>
        <v/>
      </c>
      <c r="E70" s="9">
        <f>IF($A70="","",SUMIFS('Daily Log'!$L$6:$L$505,'Daily Log'!$D$6:$D$505,$A70))</f>
        <v/>
      </c>
      <c r="F70" s="9">
        <f>IF($A70="","",SUMIFS('Daily Log'!$N$6:$N$505,'Daily Log'!$D$6:$D$505,$A70))</f>
        <v/>
      </c>
      <c r="G70" s="10">
        <f>IF($A70="","",COUNTIFS('Daily Log'!$D$6:$D$505,$A70,'Daily Log'!$O$6:$O$505,"&gt;10"))</f>
        <v/>
      </c>
      <c r="H70" s="10">
        <f>IF($A70="","",COUNTIFS('Daily Log'!$D$6:$D$505,$A70,'Daily Log'!$K$6:$K$505,"A"))</f>
        <v/>
      </c>
      <c r="I70" s="10">
        <f>IF($A70="","",COUNTIFS('Daily Log'!$D$6:$D$505,$A70,'Daily Log'!$K$6:$K$505,"L"))</f>
        <v/>
      </c>
      <c r="J70" s="10">
        <f>IF($A70="","",COUNTIFS('Daily Log'!$D$6:$D$505,$A70,'Daily Log'!$K$6:$K$505,"WO"))</f>
        <v/>
      </c>
    </row>
    <row r="71">
      <c r="A71" s="6" t="n"/>
      <c r="B71" s="10">
        <f>IF($A71="","",IFERROR(INDEX('Daily Log'!$E$6:$E$505,MATCH($A71,'Daily Log'!$D$6:$D$505,0)),""))</f>
        <v/>
      </c>
      <c r="C71" s="10">
        <f>IF($A71="","",COUNTIFS('Daily Log'!$D$6:$D$505,$A71,'Daily Log'!$K$6:$K$505,"P")+COUNTIFS('Daily Log'!$D$6:$D$505,$A71,'Daily Log'!$K$6:$K$505,"R"))</f>
        <v/>
      </c>
      <c r="D71" s="10">
        <f>IF($A71="","",COUNTIFS('Daily Log'!$D$6:$D$505,$A71,'Daily Log'!$F$6:$F$505,"N",'Daily Log'!$K$6:$K$505,"P")+COUNTIFS('Daily Log'!$D$6:$D$505,$A71,'Daily Log'!$F$6:$F$505,"N",'Daily Log'!$K$6:$K$505,"R")+COUNTIFS('Daily Log'!$D$6:$D$505,$A71,'Daily Log'!$F$6:$F$505,"III",'Daily Log'!$K$6:$K$505,"P")+COUNTIFS('Daily Log'!$D$6:$D$505,$A71,'Daily Log'!$F$6:$F$505,"III",'Daily Log'!$K$6:$K$505,"R"))</f>
        <v/>
      </c>
      <c r="E71" s="9">
        <f>IF($A71="","",SUMIFS('Daily Log'!$L$6:$L$505,'Daily Log'!$D$6:$D$505,$A71))</f>
        <v/>
      </c>
      <c r="F71" s="9">
        <f>IF($A71="","",SUMIFS('Daily Log'!$N$6:$N$505,'Daily Log'!$D$6:$D$505,$A71))</f>
        <v/>
      </c>
      <c r="G71" s="10">
        <f>IF($A71="","",COUNTIFS('Daily Log'!$D$6:$D$505,$A71,'Daily Log'!$O$6:$O$505,"&gt;10"))</f>
        <v/>
      </c>
      <c r="H71" s="10">
        <f>IF($A71="","",COUNTIFS('Daily Log'!$D$6:$D$505,$A71,'Daily Log'!$K$6:$K$505,"A"))</f>
        <v/>
      </c>
      <c r="I71" s="10">
        <f>IF($A71="","",COUNTIFS('Daily Log'!$D$6:$D$505,$A71,'Daily Log'!$K$6:$K$505,"L"))</f>
        <v/>
      </c>
      <c r="J71" s="10">
        <f>IF($A71="","",COUNTIFS('Daily Log'!$D$6:$D$505,$A71,'Daily Log'!$K$6:$K$505,"WO"))</f>
        <v/>
      </c>
    </row>
    <row r="72">
      <c r="A72" s="6" t="n"/>
      <c r="B72" s="10">
        <f>IF($A72="","",IFERROR(INDEX('Daily Log'!$E$6:$E$505,MATCH($A72,'Daily Log'!$D$6:$D$505,0)),""))</f>
        <v/>
      </c>
      <c r="C72" s="10">
        <f>IF($A72="","",COUNTIFS('Daily Log'!$D$6:$D$505,$A72,'Daily Log'!$K$6:$K$505,"P")+COUNTIFS('Daily Log'!$D$6:$D$505,$A72,'Daily Log'!$K$6:$K$505,"R"))</f>
        <v/>
      </c>
      <c r="D72" s="10">
        <f>IF($A72="","",COUNTIFS('Daily Log'!$D$6:$D$505,$A72,'Daily Log'!$F$6:$F$505,"N",'Daily Log'!$K$6:$K$505,"P")+COUNTIFS('Daily Log'!$D$6:$D$505,$A72,'Daily Log'!$F$6:$F$505,"N",'Daily Log'!$K$6:$K$505,"R")+COUNTIFS('Daily Log'!$D$6:$D$505,$A72,'Daily Log'!$F$6:$F$505,"III",'Daily Log'!$K$6:$K$505,"P")+COUNTIFS('Daily Log'!$D$6:$D$505,$A72,'Daily Log'!$F$6:$F$505,"III",'Daily Log'!$K$6:$K$505,"R"))</f>
        <v/>
      </c>
      <c r="E72" s="9">
        <f>IF($A72="","",SUMIFS('Daily Log'!$L$6:$L$505,'Daily Log'!$D$6:$D$505,$A72))</f>
        <v/>
      </c>
      <c r="F72" s="9">
        <f>IF($A72="","",SUMIFS('Daily Log'!$N$6:$N$505,'Daily Log'!$D$6:$D$505,$A72))</f>
        <v/>
      </c>
      <c r="G72" s="10">
        <f>IF($A72="","",COUNTIFS('Daily Log'!$D$6:$D$505,$A72,'Daily Log'!$O$6:$O$505,"&gt;10"))</f>
        <v/>
      </c>
      <c r="H72" s="10">
        <f>IF($A72="","",COUNTIFS('Daily Log'!$D$6:$D$505,$A72,'Daily Log'!$K$6:$K$505,"A"))</f>
        <v/>
      </c>
      <c r="I72" s="10">
        <f>IF($A72="","",COUNTIFS('Daily Log'!$D$6:$D$505,$A72,'Daily Log'!$K$6:$K$505,"L"))</f>
        <v/>
      </c>
      <c r="J72" s="10">
        <f>IF($A72="","",COUNTIFS('Daily Log'!$D$6:$D$505,$A72,'Daily Log'!$K$6:$K$505,"WO"))</f>
        <v/>
      </c>
    </row>
    <row r="73">
      <c r="A73" s="6" t="n"/>
      <c r="B73" s="10">
        <f>IF($A73="","",IFERROR(INDEX('Daily Log'!$E$6:$E$505,MATCH($A73,'Daily Log'!$D$6:$D$505,0)),""))</f>
        <v/>
      </c>
      <c r="C73" s="10">
        <f>IF($A73="","",COUNTIFS('Daily Log'!$D$6:$D$505,$A73,'Daily Log'!$K$6:$K$505,"P")+COUNTIFS('Daily Log'!$D$6:$D$505,$A73,'Daily Log'!$K$6:$K$505,"R"))</f>
        <v/>
      </c>
      <c r="D73" s="10">
        <f>IF($A73="","",COUNTIFS('Daily Log'!$D$6:$D$505,$A73,'Daily Log'!$F$6:$F$505,"N",'Daily Log'!$K$6:$K$505,"P")+COUNTIFS('Daily Log'!$D$6:$D$505,$A73,'Daily Log'!$F$6:$F$505,"N",'Daily Log'!$K$6:$K$505,"R")+COUNTIFS('Daily Log'!$D$6:$D$505,$A73,'Daily Log'!$F$6:$F$505,"III",'Daily Log'!$K$6:$K$505,"P")+COUNTIFS('Daily Log'!$D$6:$D$505,$A73,'Daily Log'!$F$6:$F$505,"III",'Daily Log'!$K$6:$K$505,"R"))</f>
        <v/>
      </c>
      <c r="E73" s="9">
        <f>IF($A73="","",SUMIFS('Daily Log'!$L$6:$L$505,'Daily Log'!$D$6:$D$505,$A73))</f>
        <v/>
      </c>
      <c r="F73" s="9">
        <f>IF($A73="","",SUMIFS('Daily Log'!$N$6:$N$505,'Daily Log'!$D$6:$D$505,$A73))</f>
        <v/>
      </c>
      <c r="G73" s="10">
        <f>IF($A73="","",COUNTIFS('Daily Log'!$D$6:$D$505,$A73,'Daily Log'!$O$6:$O$505,"&gt;10"))</f>
        <v/>
      </c>
      <c r="H73" s="10">
        <f>IF($A73="","",COUNTIFS('Daily Log'!$D$6:$D$505,$A73,'Daily Log'!$K$6:$K$505,"A"))</f>
        <v/>
      </c>
      <c r="I73" s="10">
        <f>IF($A73="","",COUNTIFS('Daily Log'!$D$6:$D$505,$A73,'Daily Log'!$K$6:$K$505,"L"))</f>
        <v/>
      </c>
      <c r="J73" s="10">
        <f>IF($A73="","",COUNTIFS('Daily Log'!$D$6:$D$505,$A73,'Daily Log'!$K$6:$K$505,"WO"))</f>
        <v/>
      </c>
    </row>
    <row r="74">
      <c r="A74" s="6" t="n"/>
      <c r="B74" s="10">
        <f>IF($A74="","",IFERROR(INDEX('Daily Log'!$E$6:$E$505,MATCH($A74,'Daily Log'!$D$6:$D$505,0)),""))</f>
        <v/>
      </c>
      <c r="C74" s="10">
        <f>IF($A74="","",COUNTIFS('Daily Log'!$D$6:$D$505,$A74,'Daily Log'!$K$6:$K$505,"P")+COUNTIFS('Daily Log'!$D$6:$D$505,$A74,'Daily Log'!$K$6:$K$505,"R"))</f>
        <v/>
      </c>
      <c r="D74" s="10">
        <f>IF($A74="","",COUNTIFS('Daily Log'!$D$6:$D$505,$A74,'Daily Log'!$F$6:$F$505,"N",'Daily Log'!$K$6:$K$505,"P")+COUNTIFS('Daily Log'!$D$6:$D$505,$A74,'Daily Log'!$F$6:$F$505,"N",'Daily Log'!$K$6:$K$505,"R")+COUNTIFS('Daily Log'!$D$6:$D$505,$A74,'Daily Log'!$F$6:$F$505,"III",'Daily Log'!$K$6:$K$505,"P")+COUNTIFS('Daily Log'!$D$6:$D$505,$A74,'Daily Log'!$F$6:$F$505,"III",'Daily Log'!$K$6:$K$505,"R"))</f>
        <v/>
      </c>
      <c r="E74" s="9">
        <f>IF($A74="","",SUMIFS('Daily Log'!$L$6:$L$505,'Daily Log'!$D$6:$D$505,$A74))</f>
        <v/>
      </c>
      <c r="F74" s="9">
        <f>IF($A74="","",SUMIFS('Daily Log'!$N$6:$N$505,'Daily Log'!$D$6:$D$505,$A74))</f>
        <v/>
      </c>
      <c r="G74" s="10">
        <f>IF($A74="","",COUNTIFS('Daily Log'!$D$6:$D$505,$A74,'Daily Log'!$O$6:$O$505,"&gt;10"))</f>
        <v/>
      </c>
      <c r="H74" s="10">
        <f>IF($A74="","",COUNTIFS('Daily Log'!$D$6:$D$505,$A74,'Daily Log'!$K$6:$K$505,"A"))</f>
        <v/>
      </c>
      <c r="I74" s="10">
        <f>IF($A74="","",COUNTIFS('Daily Log'!$D$6:$D$505,$A74,'Daily Log'!$K$6:$K$505,"L"))</f>
        <v/>
      </c>
      <c r="J74" s="10">
        <f>IF($A74="","",COUNTIFS('Daily Log'!$D$6:$D$505,$A74,'Daily Log'!$K$6:$K$505,"WO"))</f>
        <v/>
      </c>
    </row>
    <row r="75">
      <c r="A75" s="6" t="n"/>
      <c r="B75" s="10">
        <f>IF($A75="","",IFERROR(INDEX('Daily Log'!$E$6:$E$505,MATCH($A75,'Daily Log'!$D$6:$D$505,0)),""))</f>
        <v/>
      </c>
      <c r="C75" s="10">
        <f>IF($A75="","",COUNTIFS('Daily Log'!$D$6:$D$505,$A75,'Daily Log'!$K$6:$K$505,"P")+COUNTIFS('Daily Log'!$D$6:$D$505,$A75,'Daily Log'!$K$6:$K$505,"R"))</f>
        <v/>
      </c>
      <c r="D75" s="10">
        <f>IF($A75="","",COUNTIFS('Daily Log'!$D$6:$D$505,$A75,'Daily Log'!$F$6:$F$505,"N",'Daily Log'!$K$6:$K$505,"P")+COUNTIFS('Daily Log'!$D$6:$D$505,$A75,'Daily Log'!$F$6:$F$505,"N",'Daily Log'!$K$6:$K$505,"R")+COUNTIFS('Daily Log'!$D$6:$D$505,$A75,'Daily Log'!$F$6:$F$505,"III",'Daily Log'!$K$6:$K$505,"P")+COUNTIFS('Daily Log'!$D$6:$D$505,$A75,'Daily Log'!$F$6:$F$505,"III",'Daily Log'!$K$6:$K$505,"R"))</f>
        <v/>
      </c>
      <c r="E75" s="9">
        <f>IF($A75="","",SUMIFS('Daily Log'!$L$6:$L$505,'Daily Log'!$D$6:$D$505,$A75))</f>
        <v/>
      </c>
      <c r="F75" s="9">
        <f>IF($A75="","",SUMIFS('Daily Log'!$N$6:$N$505,'Daily Log'!$D$6:$D$505,$A75))</f>
        <v/>
      </c>
      <c r="G75" s="10">
        <f>IF($A75="","",COUNTIFS('Daily Log'!$D$6:$D$505,$A75,'Daily Log'!$O$6:$O$505,"&gt;10"))</f>
        <v/>
      </c>
      <c r="H75" s="10">
        <f>IF($A75="","",COUNTIFS('Daily Log'!$D$6:$D$505,$A75,'Daily Log'!$K$6:$K$505,"A"))</f>
        <v/>
      </c>
      <c r="I75" s="10">
        <f>IF($A75="","",COUNTIFS('Daily Log'!$D$6:$D$505,$A75,'Daily Log'!$K$6:$K$505,"L"))</f>
        <v/>
      </c>
      <c r="J75" s="10">
        <f>IF($A75="","",COUNTIFS('Daily Log'!$D$6:$D$505,$A75,'Daily Log'!$K$6:$K$505,"WO"))</f>
        <v/>
      </c>
    </row>
    <row r="76">
      <c r="A76" s="6" t="n"/>
      <c r="B76" s="10">
        <f>IF($A76="","",IFERROR(INDEX('Daily Log'!$E$6:$E$505,MATCH($A76,'Daily Log'!$D$6:$D$505,0)),""))</f>
        <v/>
      </c>
      <c r="C76" s="10">
        <f>IF($A76="","",COUNTIFS('Daily Log'!$D$6:$D$505,$A76,'Daily Log'!$K$6:$K$505,"P")+COUNTIFS('Daily Log'!$D$6:$D$505,$A76,'Daily Log'!$K$6:$K$505,"R"))</f>
        <v/>
      </c>
      <c r="D76" s="10">
        <f>IF($A76="","",COUNTIFS('Daily Log'!$D$6:$D$505,$A76,'Daily Log'!$F$6:$F$505,"N",'Daily Log'!$K$6:$K$505,"P")+COUNTIFS('Daily Log'!$D$6:$D$505,$A76,'Daily Log'!$F$6:$F$505,"N",'Daily Log'!$K$6:$K$505,"R")+COUNTIFS('Daily Log'!$D$6:$D$505,$A76,'Daily Log'!$F$6:$F$505,"III",'Daily Log'!$K$6:$K$505,"P")+COUNTIFS('Daily Log'!$D$6:$D$505,$A76,'Daily Log'!$F$6:$F$505,"III",'Daily Log'!$K$6:$K$505,"R"))</f>
        <v/>
      </c>
      <c r="E76" s="9">
        <f>IF($A76="","",SUMIFS('Daily Log'!$L$6:$L$505,'Daily Log'!$D$6:$D$505,$A76))</f>
        <v/>
      </c>
      <c r="F76" s="9">
        <f>IF($A76="","",SUMIFS('Daily Log'!$N$6:$N$505,'Daily Log'!$D$6:$D$505,$A76))</f>
        <v/>
      </c>
      <c r="G76" s="10">
        <f>IF($A76="","",COUNTIFS('Daily Log'!$D$6:$D$505,$A76,'Daily Log'!$O$6:$O$505,"&gt;10"))</f>
        <v/>
      </c>
      <c r="H76" s="10">
        <f>IF($A76="","",COUNTIFS('Daily Log'!$D$6:$D$505,$A76,'Daily Log'!$K$6:$K$505,"A"))</f>
        <v/>
      </c>
      <c r="I76" s="10">
        <f>IF($A76="","",COUNTIFS('Daily Log'!$D$6:$D$505,$A76,'Daily Log'!$K$6:$K$505,"L"))</f>
        <v/>
      </c>
      <c r="J76" s="10">
        <f>IF($A76="","",COUNTIFS('Daily Log'!$D$6:$D$505,$A76,'Daily Log'!$K$6:$K$505,"WO"))</f>
        <v/>
      </c>
    </row>
    <row r="77">
      <c r="A77" s="6" t="n"/>
      <c r="B77" s="10">
        <f>IF($A77="","",IFERROR(INDEX('Daily Log'!$E$6:$E$505,MATCH($A77,'Daily Log'!$D$6:$D$505,0)),""))</f>
        <v/>
      </c>
      <c r="C77" s="10">
        <f>IF($A77="","",COUNTIFS('Daily Log'!$D$6:$D$505,$A77,'Daily Log'!$K$6:$K$505,"P")+COUNTIFS('Daily Log'!$D$6:$D$505,$A77,'Daily Log'!$K$6:$K$505,"R"))</f>
        <v/>
      </c>
      <c r="D77" s="10">
        <f>IF($A77="","",COUNTIFS('Daily Log'!$D$6:$D$505,$A77,'Daily Log'!$F$6:$F$505,"N",'Daily Log'!$K$6:$K$505,"P")+COUNTIFS('Daily Log'!$D$6:$D$505,$A77,'Daily Log'!$F$6:$F$505,"N",'Daily Log'!$K$6:$K$505,"R")+COUNTIFS('Daily Log'!$D$6:$D$505,$A77,'Daily Log'!$F$6:$F$505,"III",'Daily Log'!$K$6:$K$505,"P")+COUNTIFS('Daily Log'!$D$6:$D$505,$A77,'Daily Log'!$F$6:$F$505,"III",'Daily Log'!$K$6:$K$505,"R"))</f>
        <v/>
      </c>
      <c r="E77" s="9">
        <f>IF($A77="","",SUMIFS('Daily Log'!$L$6:$L$505,'Daily Log'!$D$6:$D$505,$A77))</f>
        <v/>
      </c>
      <c r="F77" s="9">
        <f>IF($A77="","",SUMIFS('Daily Log'!$N$6:$N$505,'Daily Log'!$D$6:$D$505,$A77))</f>
        <v/>
      </c>
      <c r="G77" s="10">
        <f>IF($A77="","",COUNTIFS('Daily Log'!$D$6:$D$505,$A77,'Daily Log'!$O$6:$O$505,"&gt;10"))</f>
        <v/>
      </c>
      <c r="H77" s="10">
        <f>IF($A77="","",COUNTIFS('Daily Log'!$D$6:$D$505,$A77,'Daily Log'!$K$6:$K$505,"A"))</f>
        <v/>
      </c>
      <c r="I77" s="10">
        <f>IF($A77="","",COUNTIFS('Daily Log'!$D$6:$D$505,$A77,'Daily Log'!$K$6:$K$505,"L"))</f>
        <v/>
      </c>
      <c r="J77" s="10">
        <f>IF($A77="","",COUNTIFS('Daily Log'!$D$6:$D$505,$A77,'Daily Log'!$K$6:$K$505,"WO"))</f>
        <v/>
      </c>
    </row>
    <row r="78">
      <c r="A78" s="6" t="n"/>
      <c r="B78" s="10">
        <f>IF($A78="","",IFERROR(INDEX('Daily Log'!$E$6:$E$505,MATCH($A78,'Daily Log'!$D$6:$D$505,0)),""))</f>
        <v/>
      </c>
      <c r="C78" s="10">
        <f>IF($A78="","",COUNTIFS('Daily Log'!$D$6:$D$505,$A78,'Daily Log'!$K$6:$K$505,"P")+COUNTIFS('Daily Log'!$D$6:$D$505,$A78,'Daily Log'!$K$6:$K$505,"R"))</f>
        <v/>
      </c>
      <c r="D78" s="10">
        <f>IF($A78="","",COUNTIFS('Daily Log'!$D$6:$D$505,$A78,'Daily Log'!$F$6:$F$505,"N",'Daily Log'!$K$6:$K$505,"P")+COUNTIFS('Daily Log'!$D$6:$D$505,$A78,'Daily Log'!$F$6:$F$505,"N",'Daily Log'!$K$6:$K$505,"R")+COUNTIFS('Daily Log'!$D$6:$D$505,$A78,'Daily Log'!$F$6:$F$505,"III",'Daily Log'!$K$6:$K$505,"P")+COUNTIFS('Daily Log'!$D$6:$D$505,$A78,'Daily Log'!$F$6:$F$505,"III",'Daily Log'!$K$6:$K$505,"R"))</f>
        <v/>
      </c>
      <c r="E78" s="9">
        <f>IF($A78="","",SUMIFS('Daily Log'!$L$6:$L$505,'Daily Log'!$D$6:$D$505,$A78))</f>
        <v/>
      </c>
      <c r="F78" s="9">
        <f>IF($A78="","",SUMIFS('Daily Log'!$N$6:$N$505,'Daily Log'!$D$6:$D$505,$A78))</f>
        <v/>
      </c>
      <c r="G78" s="10">
        <f>IF($A78="","",COUNTIFS('Daily Log'!$D$6:$D$505,$A78,'Daily Log'!$O$6:$O$505,"&gt;10"))</f>
        <v/>
      </c>
      <c r="H78" s="10">
        <f>IF($A78="","",COUNTIFS('Daily Log'!$D$6:$D$505,$A78,'Daily Log'!$K$6:$K$505,"A"))</f>
        <v/>
      </c>
      <c r="I78" s="10">
        <f>IF($A78="","",COUNTIFS('Daily Log'!$D$6:$D$505,$A78,'Daily Log'!$K$6:$K$505,"L"))</f>
        <v/>
      </c>
      <c r="J78" s="10">
        <f>IF($A78="","",COUNTIFS('Daily Log'!$D$6:$D$505,$A78,'Daily Log'!$K$6:$K$505,"WO"))</f>
        <v/>
      </c>
    </row>
    <row r="79">
      <c r="A79" s="6" t="n"/>
      <c r="B79" s="10">
        <f>IF($A79="","",IFERROR(INDEX('Daily Log'!$E$6:$E$505,MATCH($A79,'Daily Log'!$D$6:$D$505,0)),""))</f>
        <v/>
      </c>
      <c r="C79" s="10">
        <f>IF($A79="","",COUNTIFS('Daily Log'!$D$6:$D$505,$A79,'Daily Log'!$K$6:$K$505,"P")+COUNTIFS('Daily Log'!$D$6:$D$505,$A79,'Daily Log'!$K$6:$K$505,"R"))</f>
        <v/>
      </c>
      <c r="D79" s="10">
        <f>IF($A79="","",COUNTIFS('Daily Log'!$D$6:$D$505,$A79,'Daily Log'!$F$6:$F$505,"N",'Daily Log'!$K$6:$K$505,"P")+COUNTIFS('Daily Log'!$D$6:$D$505,$A79,'Daily Log'!$F$6:$F$505,"N",'Daily Log'!$K$6:$K$505,"R")+COUNTIFS('Daily Log'!$D$6:$D$505,$A79,'Daily Log'!$F$6:$F$505,"III",'Daily Log'!$K$6:$K$505,"P")+COUNTIFS('Daily Log'!$D$6:$D$505,$A79,'Daily Log'!$F$6:$F$505,"III",'Daily Log'!$K$6:$K$505,"R"))</f>
        <v/>
      </c>
      <c r="E79" s="9">
        <f>IF($A79="","",SUMIFS('Daily Log'!$L$6:$L$505,'Daily Log'!$D$6:$D$505,$A79))</f>
        <v/>
      </c>
      <c r="F79" s="9">
        <f>IF($A79="","",SUMIFS('Daily Log'!$N$6:$N$505,'Daily Log'!$D$6:$D$505,$A79))</f>
        <v/>
      </c>
      <c r="G79" s="10">
        <f>IF($A79="","",COUNTIFS('Daily Log'!$D$6:$D$505,$A79,'Daily Log'!$O$6:$O$505,"&gt;10"))</f>
        <v/>
      </c>
      <c r="H79" s="10">
        <f>IF($A79="","",COUNTIFS('Daily Log'!$D$6:$D$505,$A79,'Daily Log'!$K$6:$K$505,"A"))</f>
        <v/>
      </c>
      <c r="I79" s="10">
        <f>IF($A79="","",COUNTIFS('Daily Log'!$D$6:$D$505,$A79,'Daily Log'!$K$6:$K$505,"L"))</f>
        <v/>
      </c>
      <c r="J79" s="10">
        <f>IF($A79="","",COUNTIFS('Daily Log'!$D$6:$D$505,$A79,'Daily Log'!$K$6:$K$505,"WO"))</f>
        <v/>
      </c>
    </row>
    <row r="80">
      <c r="A80" s="6" t="n"/>
      <c r="B80" s="10">
        <f>IF($A80="","",IFERROR(INDEX('Daily Log'!$E$6:$E$505,MATCH($A80,'Daily Log'!$D$6:$D$505,0)),""))</f>
        <v/>
      </c>
      <c r="C80" s="10">
        <f>IF($A80="","",COUNTIFS('Daily Log'!$D$6:$D$505,$A80,'Daily Log'!$K$6:$K$505,"P")+COUNTIFS('Daily Log'!$D$6:$D$505,$A80,'Daily Log'!$K$6:$K$505,"R"))</f>
        <v/>
      </c>
      <c r="D80" s="10">
        <f>IF($A80="","",COUNTIFS('Daily Log'!$D$6:$D$505,$A80,'Daily Log'!$F$6:$F$505,"N",'Daily Log'!$K$6:$K$505,"P")+COUNTIFS('Daily Log'!$D$6:$D$505,$A80,'Daily Log'!$F$6:$F$505,"N",'Daily Log'!$K$6:$K$505,"R")+COUNTIFS('Daily Log'!$D$6:$D$505,$A80,'Daily Log'!$F$6:$F$505,"III",'Daily Log'!$K$6:$K$505,"P")+COUNTIFS('Daily Log'!$D$6:$D$505,$A80,'Daily Log'!$F$6:$F$505,"III",'Daily Log'!$K$6:$K$505,"R"))</f>
        <v/>
      </c>
      <c r="E80" s="9">
        <f>IF($A80="","",SUMIFS('Daily Log'!$L$6:$L$505,'Daily Log'!$D$6:$D$505,$A80))</f>
        <v/>
      </c>
      <c r="F80" s="9">
        <f>IF($A80="","",SUMIFS('Daily Log'!$N$6:$N$505,'Daily Log'!$D$6:$D$505,$A80))</f>
        <v/>
      </c>
      <c r="G80" s="10">
        <f>IF($A80="","",COUNTIFS('Daily Log'!$D$6:$D$505,$A80,'Daily Log'!$O$6:$O$505,"&gt;10"))</f>
        <v/>
      </c>
      <c r="H80" s="10">
        <f>IF($A80="","",COUNTIFS('Daily Log'!$D$6:$D$505,$A80,'Daily Log'!$K$6:$K$505,"A"))</f>
        <v/>
      </c>
      <c r="I80" s="10">
        <f>IF($A80="","",COUNTIFS('Daily Log'!$D$6:$D$505,$A80,'Daily Log'!$K$6:$K$505,"L"))</f>
        <v/>
      </c>
      <c r="J80" s="10">
        <f>IF($A80="","",COUNTIFS('Daily Log'!$D$6:$D$505,$A80,'Daily Log'!$K$6:$K$505,"WO"))</f>
        <v/>
      </c>
    </row>
    <row r="81">
      <c r="A81" s="6" t="n"/>
      <c r="B81" s="10">
        <f>IF($A81="","",IFERROR(INDEX('Daily Log'!$E$6:$E$505,MATCH($A81,'Daily Log'!$D$6:$D$505,0)),""))</f>
        <v/>
      </c>
      <c r="C81" s="10">
        <f>IF($A81="","",COUNTIFS('Daily Log'!$D$6:$D$505,$A81,'Daily Log'!$K$6:$K$505,"P")+COUNTIFS('Daily Log'!$D$6:$D$505,$A81,'Daily Log'!$K$6:$K$505,"R"))</f>
        <v/>
      </c>
      <c r="D81" s="10">
        <f>IF($A81="","",COUNTIFS('Daily Log'!$D$6:$D$505,$A81,'Daily Log'!$F$6:$F$505,"N",'Daily Log'!$K$6:$K$505,"P")+COUNTIFS('Daily Log'!$D$6:$D$505,$A81,'Daily Log'!$F$6:$F$505,"N",'Daily Log'!$K$6:$K$505,"R")+COUNTIFS('Daily Log'!$D$6:$D$505,$A81,'Daily Log'!$F$6:$F$505,"III",'Daily Log'!$K$6:$K$505,"P")+COUNTIFS('Daily Log'!$D$6:$D$505,$A81,'Daily Log'!$F$6:$F$505,"III",'Daily Log'!$K$6:$K$505,"R"))</f>
        <v/>
      </c>
      <c r="E81" s="9">
        <f>IF($A81="","",SUMIFS('Daily Log'!$L$6:$L$505,'Daily Log'!$D$6:$D$505,$A81))</f>
        <v/>
      </c>
      <c r="F81" s="9">
        <f>IF($A81="","",SUMIFS('Daily Log'!$N$6:$N$505,'Daily Log'!$D$6:$D$505,$A81))</f>
        <v/>
      </c>
      <c r="G81" s="10">
        <f>IF($A81="","",COUNTIFS('Daily Log'!$D$6:$D$505,$A81,'Daily Log'!$O$6:$O$505,"&gt;10"))</f>
        <v/>
      </c>
      <c r="H81" s="10">
        <f>IF($A81="","",COUNTIFS('Daily Log'!$D$6:$D$505,$A81,'Daily Log'!$K$6:$K$505,"A"))</f>
        <v/>
      </c>
      <c r="I81" s="10">
        <f>IF($A81="","",COUNTIFS('Daily Log'!$D$6:$D$505,$A81,'Daily Log'!$K$6:$K$505,"L"))</f>
        <v/>
      </c>
      <c r="J81" s="10">
        <f>IF($A81="","",COUNTIFS('Daily Log'!$D$6:$D$505,$A81,'Daily Log'!$K$6:$K$505,"WO"))</f>
        <v/>
      </c>
    </row>
    <row r="82">
      <c r="A82" s="6" t="n"/>
      <c r="B82" s="10">
        <f>IF($A82="","",IFERROR(INDEX('Daily Log'!$E$6:$E$505,MATCH($A82,'Daily Log'!$D$6:$D$505,0)),""))</f>
        <v/>
      </c>
      <c r="C82" s="10">
        <f>IF($A82="","",COUNTIFS('Daily Log'!$D$6:$D$505,$A82,'Daily Log'!$K$6:$K$505,"P")+COUNTIFS('Daily Log'!$D$6:$D$505,$A82,'Daily Log'!$K$6:$K$505,"R"))</f>
        <v/>
      </c>
      <c r="D82" s="10">
        <f>IF($A82="","",COUNTIFS('Daily Log'!$D$6:$D$505,$A82,'Daily Log'!$F$6:$F$505,"N",'Daily Log'!$K$6:$K$505,"P")+COUNTIFS('Daily Log'!$D$6:$D$505,$A82,'Daily Log'!$F$6:$F$505,"N",'Daily Log'!$K$6:$K$505,"R")+COUNTIFS('Daily Log'!$D$6:$D$505,$A82,'Daily Log'!$F$6:$F$505,"III",'Daily Log'!$K$6:$K$505,"P")+COUNTIFS('Daily Log'!$D$6:$D$505,$A82,'Daily Log'!$F$6:$F$505,"III",'Daily Log'!$K$6:$K$505,"R"))</f>
        <v/>
      </c>
      <c r="E82" s="9">
        <f>IF($A82="","",SUMIFS('Daily Log'!$L$6:$L$505,'Daily Log'!$D$6:$D$505,$A82))</f>
        <v/>
      </c>
      <c r="F82" s="9">
        <f>IF($A82="","",SUMIFS('Daily Log'!$N$6:$N$505,'Daily Log'!$D$6:$D$505,$A82))</f>
        <v/>
      </c>
      <c r="G82" s="10">
        <f>IF($A82="","",COUNTIFS('Daily Log'!$D$6:$D$505,$A82,'Daily Log'!$O$6:$O$505,"&gt;10"))</f>
        <v/>
      </c>
      <c r="H82" s="10">
        <f>IF($A82="","",COUNTIFS('Daily Log'!$D$6:$D$505,$A82,'Daily Log'!$K$6:$K$505,"A"))</f>
        <v/>
      </c>
      <c r="I82" s="10">
        <f>IF($A82="","",COUNTIFS('Daily Log'!$D$6:$D$505,$A82,'Daily Log'!$K$6:$K$505,"L"))</f>
        <v/>
      </c>
      <c r="J82" s="10">
        <f>IF($A82="","",COUNTIFS('Daily Log'!$D$6:$D$505,$A82,'Daily Log'!$K$6:$K$505,"WO"))</f>
        <v/>
      </c>
    </row>
    <row r="83">
      <c r="A83" s="6" t="n"/>
      <c r="B83" s="10">
        <f>IF($A83="","",IFERROR(INDEX('Daily Log'!$E$6:$E$505,MATCH($A83,'Daily Log'!$D$6:$D$505,0)),""))</f>
        <v/>
      </c>
      <c r="C83" s="10">
        <f>IF($A83="","",COUNTIFS('Daily Log'!$D$6:$D$505,$A83,'Daily Log'!$K$6:$K$505,"P")+COUNTIFS('Daily Log'!$D$6:$D$505,$A83,'Daily Log'!$K$6:$K$505,"R"))</f>
        <v/>
      </c>
      <c r="D83" s="10">
        <f>IF($A83="","",COUNTIFS('Daily Log'!$D$6:$D$505,$A83,'Daily Log'!$F$6:$F$505,"N",'Daily Log'!$K$6:$K$505,"P")+COUNTIFS('Daily Log'!$D$6:$D$505,$A83,'Daily Log'!$F$6:$F$505,"N",'Daily Log'!$K$6:$K$505,"R")+COUNTIFS('Daily Log'!$D$6:$D$505,$A83,'Daily Log'!$F$6:$F$505,"III",'Daily Log'!$K$6:$K$505,"P")+COUNTIFS('Daily Log'!$D$6:$D$505,$A83,'Daily Log'!$F$6:$F$505,"III",'Daily Log'!$K$6:$K$505,"R"))</f>
        <v/>
      </c>
      <c r="E83" s="9">
        <f>IF($A83="","",SUMIFS('Daily Log'!$L$6:$L$505,'Daily Log'!$D$6:$D$505,$A83))</f>
        <v/>
      </c>
      <c r="F83" s="9">
        <f>IF($A83="","",SUMIFS('Daily Log'!$N$6:$N$505,'Daily Log'!$D$6:$D$505,$A83))</f>
        <v/>
      </c>
      <c r="G83" s="10">
        <f>IF($A83="","",COUNTIFS('Daily Log'!$D$6:$D$505,$A83,'Daily Log'!$O$6:$O$505,"&gt;10"))</f>
        <v/>
      </c>
      <c r="H83" s="10">
        <f>IF($A83="","",COUNTIFS('Daily Log'!$D$6:$D$505,$A83,'Daily Log'!$K$6:$K$505,"A"))</f>
        <v/>
      </c>
      <c r="I83" s="10">
        <f>IF($A83="","",COUNTIFS('Daily Log'!$D$6:$D$505,$A83,'Daily Log'!$K$6:$K$505,"L"))</f>
        <v/>
      </c>
      <c r="J83" s="10">
        <f>IF($A83="","",COUNTIFS('Daily Log'!$D$6:$D$505,$A83,'Daily Log'!$K$6:$K$505,"WO"))</f>
        <v/>
      </c>
    </row>
    <row r="84">
      <c r="A84" s="6" t="n"/>
      <c r="B84" s="10">
        <f>IF($A84="","",IFERROR(INDEX('Daily Log'!$E$6:$E$505,MATCH($A84,'Daily Log'!$D$6:$D$505,0)),""))</f>
        <v/>
      </c>
      <c r="C84" s="10">
        <f>IF($A84="","",COUNTIFS('Daily Log'!$D$6:$D$505,$A84,'Daily Log'!$K$6:$K$505,"P")+COUNTIFS('Daily Log'!$D$6:$D$505,$A84,'Daily Log'!$K$6:$K$505,"R"))</f>
        <v/>
      </c>
      <c r="D84" s="10">
        <f>IF($A84="","",COUNTIFS('Daily Log'!$D$6:$D$505,$A84,'Daily Log'!$F$6:$F$505,"N",'Daily Log'!$K$6:$K$505,"P")+COUNTIFS('Daily Log'!$D$6:$D$505,$A84,'Daily Log'!$F$6:$F$505,"N",'Daily Log'!$K$6:$K$505,"R")+COUNTIFS('Daily Log'!$D$6:$D$505,$A84,'Daily Log'!$F$6:$F$505,"III",'Daily Log'!$K$6:$K$505,"P")+COUNTIFS('Daily Log'!$D$6:$D$505,$A84,'Daily Log'!$F$6:$F$505,"III",'Daily Log'!$K$6:$K$505,"R"))</f>
        <v/>
      </c>
      <c r="E84" s="9">
        <f>IF($A84="","",SUMIFS('Daily Log'!$L$6:$L$505,'Daily Log'!$D$6:$D$505,$A84))</f>
        <v/>
      </c>
      <c r="F84" s="9">
        <f>IF($A84="","",SUMIFS('Daily Log'!$N$6:$N$505,'Daily Log'!$D$6:$D$505,$A84))</f>
        <v/>
      </c>
      <c r="G84" s="10">
        <f>IF($A84="","",COUNTIFS('Daily Log'!$D$6:$D$505,$A84,'Daily Log'!$O$6:$O$505,"&gt;10"))</f>
        <v/>
      </c>
      <c r="H84" s="10">
        <f>IF($A84="","",COUNTIFS('Daily Log'!$D$6:$D$505,$A84,'Daily Log'!$K$6:$K$505,"A"))</f>
        <v/>
      </c>
      <c r="I84" s="10">
        <f>IF($A84="","",COUNTIFS('Daily Log'!$D$6:$D$505,$A84,'Daily Log'!$K$6:$K$505,"L"))</f>
        <v/>
      </c>
      <c r="J84" s="10">
        <f>IF($A84="","",COUNTIFS('Daily Log'!$D$6:$D$505,$A84,'Daily Log'!$K$6:$K$505,"WO"))</f>
        <v/>
      </c>
    </row>
    <row r="85">
      <c r="A85" s="6" t="n"/>
      <c r="B85" s="10">
        <f>IF($A85="","",IFERROR(INDEX('Daily Log'!$E$6:$E$505,MATCH($A85,'Daily Log'!$D$6:$D$505,0)),""))</f>
        <v/>
      </c>
      <c r="C85" s="10">
        <f>IF($A85="","",COUNTIFS('Daily Log'!$D$6:$D$505,$A85,'Daily Log'!$K$6:$K$505,"P")+COUNTIFS('Daily Log'!$D$6:$D$505,$A85,'Daily Log'!$K$6:$K$505,"R"))</f>
        <v/>
      </c>
      <c r="D85" s="10">
        <f>IF($A85="","",COUNTIFS('Daily Log'!$D$6:$D$505,$A85,'Daily Log'!$F$6:$F$505,"N",'Daily Log'!$K$6:$K$505,"P")+COUNTIFS('Daily Log'!$D$6:$D$505,$A85,'Daily Log'!$F$6:$F$505,"N",'Daily Log'!$K$6:$K$505,"R")+COUNTIFS('Daily Log'!$D$6:$D$505,$A85,'Daily Log'!$F$6:$F$505,"III",'Daily Log'!$K$6:$K$505,"P")+COUNTIFS('Daily Log'!$D$6:$D$505,$A85,'Daily Log'!$F$6:$F$505,"III",'Daily Log'!$K$6:$K$505,"R"))</f>
        <v/>
      </c>
      <c r="E85" s="9">
        <f>IF($A85="","",SUMIFS('Daily Log'!$L$6:$L$505,'Daily Log'!$D$6:$D$505,$A85))</f>
        <v/>
      </c>
      <c r="F85" s="9">
        <f>IF($A85="","",SUMIFS('Daily Log'!$N$6:$N$505,'Daily Log'!$D$6:$D$505,$A85))</f>
        <v/>
      </c>
      <c r="G85" s="10">
        <f>IF($A85="","",COUNTIFS('Daily Log'!$D$6:$D$505,$A85,'Daily Log'!$O$6:$O$505,"&gt;10"))</f>
        <v/>
      </c>
      <c r="H85" s="10">
        <f>IF($A85="","",COUNTIFS('Daily Log'!$D$6:$D$505,$A85,'Daily Log'!$K$6:$K$505,"A"))</f>
        <v/>
      </c>
      <c r="I85" s="10">
        <f>IF($A85="","",COUNTIFS('Daily Log'!$D$6:$D$505,$A85,'Daily Log'!$K$6:$K$505,"L"))</f>
        <v/>
      </c>
      <c r="J85" s="10">
        <f>IF($A85="","",COUNTIFS('Daily Log'!$D$6:$D$505,$A85,'Daily Log'!$K$6:$K$505,"WO"))</f>
        <v/>
      </c>
    </row>
    <row r="86">
      <c r="A86" s="6" t="n"/>
      <c r="B86" s="10">
        <f>IF($A86="","",IFERROR(INDEX('Daily Log'!$E$6:$E$505,MATCH($A86,'Daily Log'!$D$6:$D$505,0)),""))</f>
        <v/>
      </c>
      <c r="C86" s="10">
        <f>IF($A86="","",COUNTIFS('Daily Log'!$D$6:$D$505,$A86,'Daily Log'!$K$6:$K$505,"P")+COUNTIFS('Daily Log'!$D$6:$D$505,$A86,'Daily Log'!$K$6:$K$505,"R"))</f>
        <v/>
      </c>
      <c r="D86" s="10">
        <f>IF($A86="","",COUNTIFS('Daily Log'!$D$6:$D$505,$A86,'Daily Log'!$F$6:$F$505,"N",'Daily Log'!$K$6:$K$505,"P")+COUNTIFS('Daily Log'!$D$6:$D$505,$A86,'Daily Log'!$F$6:$F$505,"N",'Daily Log'!$K$6:$K$505,"R")+COUNTIFS('Daily Log'!$D$6:$D$505,$A86,'Daily Log'!$F$6:$F$505,"III",'Daily Log'!$K$6:$K$505,"P")+COUNTIFS('Daily Log'!$D$6:$D$505,$A86,'Daily Log'!$F$6:$F$505,"III",'Daily Log'!$K$6:$K$505,"R"))</f>
        <v/>
      </c>
      <c r="E86" s="9">
        <f>IF($A86="","",SUMIFS('Daily Log'!$L$6:$L$505,'Daily Log'!$D$6:$D$505,$A86))</f>
        <v/>
      </c>
      <c r="F86" s="9">
        <f>IF($A86="","",SUMIFS('Daily Log'!$N$6:$N$505,'Daily Log'!$D$6:$D$505,$A86))</f>
        <v/>
      </c>
      <c r="G86" s="10">
        <f>IF($A86="","",COUNTIFS('Daily Log'!$D$6:$D$505,$A86,'Daily Log'!$O$6:$O$505,"&gt;10"))</f>
        <v/>
      </c>
      <c r="H86" s="10">
        <f>IF($A86="","",COUNTIFS('Daily Log'!$D$6:$D$505,$A86,'Daily Log'!$K$6:$K$505,"A"))</f>
        <v/>
      </c>
      <c r="I86" s="10">
        <f>IF($A86="","",COUNTIFS('Daily Log'!$D$6:$D$505,$A86,'Daily Log'!$K$6:$K$505,"L"))</f>
        <v/>
      </c>
      <c r="J86" s="10">
        <f>IF($A86="","",COUNTIFS('Daily Log'!$D$6:$D$505,$A86,'Daily Log'!$K$6:$K$505,"WO"))</f>
        <v/>
      </c>
    </row>
    <row r="87">
      <c r="A87" s="6" t="n"/>
      <c r="B87" s="10">
        <f>IF($A87="","",IFERROR(INDEX('Daily Log'!$E$6:$E$505,MATCH($A87,'Daily Log'!$D$6:$D$505,0)),""))</f>
        <v/>
      </c>
      <c r="C87" s="10">
        <f>IF($A87="","",COUNTIFS('Daily Log'!$D$6:$D$505,$A87,'Daily Log'!$K$6:$K$505,"P")+COUNTIFS('Daily Log'!$D$6:$D$505,$A87,'Daily Log'!$K$6:$K$505,"R"))</f>
        <v/>
      </c>
      <c r="D87" s="10">
        <f>IF($A87="","",COUNTIFS('Daily Log'!$D$6:$D$505,$A87,'Daily Log'!$F$6:$F$505,"N",'Daily Log'!$K$6:$K$505,"P")+COUNTIFS('Daily Log'!$D$6:$D$505,$A87,'Daily Log'!$F$6:$F$505,"N",'Daily Log'!$K$6:$K$505,"R")+COUNTIFS('Daily Log'!$D$6:$D$505,$A87,'Daily Log'!$F$6:$F$505,"III",'Daily Log'!$K$6:$K$505,"P")+COUNTIFS('Daily Log'!$D$6:$D$505,$A87,'Daily Log'!$F$6:$F$505,"III",'Daily Log'!$K$6:$K$505,"R"))</f>
        <v/>
      </c>
      <c r="E87" s="9">
        <f>IF($A87="","",SUMIFS('Daily Log'!$L$6:$L$505,'Daily Log'!$D$6:$D$505,$A87))</f>
        <v/>
      </c>
      <c r="F87" s="9">
        <f>IF($A87="","",SUMIFS('Daily Log'!$N$6:$N$505,'Daily Log'!$D$6:$D$505,$A87))</f>
        <v/>
      </c>
      <c r="G87" s="10">
        <f>IF($A87="","",COUNTIFS('Daily Log'!$D$6:$D$505,$A87,'Daily Log'!$O$6:$O$505,"&gt;10"))</f>
        <v/>
      </c>
      <c r="H87" s="10">
        <f>IF($A87="","",COUNTIFS('Daily Log'!$D$6:$D$505,$A87,'Daily Log'!$K$6:$K$505,"A"))</f>
        <v/>
      </c>
      <c r="I87" s="10">
        <f>IF($A87="","",COUNTIFS('Daily Log'!$D$6:$D$505,$A87,'Daily Log'!$K$6:$K$505,"L"))</f>
        <v/>
      </c>
      <c r="J87" s="10">
        <f>IF($A87="","",COUNTIFS('Daily Log'!$D$6:$D$505,$A87,'Daily Log'!$K$6:$K$505,"WO"))</f>
        <v/>
      </c>
    </row>
    <row r="88">
      <c r="A88" s="6" t="n"/>
      <c r="B88" s="10">
        <f>IF($A88="","",IFERROR(INDEX('Daily Log'!$E$6:$E$505,MATCH($A88,'Daily Log'!$D$6:$D$505,0)),""))</f>
        <v/>
      </c>
      <c r="C88" s="10">
        <f>IF($A88="","",COUNTIFS('Daily Log'!$D$6:$D$505,$A88,'Daily Log'!$K$6:$K$505,"P")+COUNTIFS('Daily Log'!$D$6:$D$505,$A88,'Daily Log'!$K$6:$K$505,"R"))</f>
        <v/>
      </c>
      <c r="D88" s="10">
        <f>IF($A88="","",COUNTIFS('Daily Log'!$D$6:$D$505,$A88,'Daily Log'!$F$6:$F$505,"N",'Daily Log'!$K$6:$K$505,"P")+COUNTIFS('Daily Log'!$D$6:$D$505,$A88,'Daily Log'!$F$6:$F$505,"N",'Daily Log'!$K$6:$K$505,"R")+COUNTIFS('Daily Log'!$D$6:$D$505,$A88,'Daily Log'!$F$6:$F$505,"III",'Daily Log'!$K$6:$K$505,"P")+COUNTIFS('Daily Log'!$D$6:$D$505,$A88,'Daily Log'!$F$6:$F$505,"III",'Daily Log'!$K$6:$K$505,"R"))</f>
        <v/>
      </c>
      <c r="E88" s="9">
        <f>IF($A88="","",SUMIFS('Daily Log'!$L$6:$L$505,'Daily Log'!$D$6:$D$505,$A88))</f>
        <v/>
      </c>
      <c r="F88" s="9">
        <f>IF($A88="","",SUMIFS('Daily Log'!$N$6:$N$505,'Daily Log'!$D$6:$D$505,$A88))</f>
        <v/>
      </c>
      <c r="G88" s="10">
        <f>IF($A88="","",COUNTIFS('Daily Log'!$D$6:$D$505,$A88,'Daily Log'!$O$6:$O$505,"&gt;10"))</f>
        <v/>
      </c>
      <c r="H88" s="10">
        <f>IF($A88="","",COUNTIFS('Daily Log'!$D$6:$D$505,$A88,'Daily Log'!$K$6:$K$505,"A"))</f>
        <v/>
      </c>
      <c r="I88" s="10">
        <f>IF($A88="","",COUNTIFS('Daily Log'!$D$6:$D$505,$A88,'Daily Log'!$K$6:$K$505,"L"))</f>
        <v/>
      </c>
      <c r="J88" s="10">
        <f>IF($A88="","",COUNTIFS('Daily Log'!$D$6:$D$505,$A88,'Daily Log'!$K$6:$K$505,"WO"))</f>
        <v/>
      </c>
    </row>
    <row r="89">
      <c r="A89" s="6" t="n"/>
      <c r="B89" s="10">
        <f>IF($A89="","",IFERROR(INDEX('Daily Log'!$E$6:$E$505,MATCH($A89,'Daily Log'!$D$6:$D$505,0)),""))</f>
        <v/>
      </c>
      <c r="C89" s="10">
        <f>IF($A89="","",COUNTIFS('Daily Log'!$D$6:$D$505,$A89,'Daily Log'!$K$6:$K$505,"P")+COUNTIFS('Daily Log'!$D$6:$D$505,$A89,'Daily Log'!$K$6:$K$505,"R"))</f>
        <v/>
      </c>
      <c r="D89" s="10">
        <f>IF($A89="","",COUNTIFS('Daily Log'!$D$6:$D$505,$A89,'Daily Log'!$F$6:$F$505,"N",'Daily Log'!$K$6:$K$505,"P")+COUNTIFS('Daily Log'!$D$6:$D$505,$A89,'Daily Log'!$F$6:$F$505,"N",'Daily Log'!$K$6:$K$505,"R")+COUNTIFS('Daily Log'!$D$6:$D$505,$A89,'Daily Log'!$F$6:$F$505,"III",'Daily Log'!$K$6:$K$505,"P")+COUNTIFS('Daily Log'!$D$6:$D$505,$A89,'Daily Log'!$F$6:$F$505,"III",'Daily Log'!$K$6:$K$505,"R"))</f>
        <v/>
      </c>
      <c r="E89" s="9">
        <f>IF($A89="","",SUMIFS('Daily Log'!$L$6:$L$505,'Daily Log'!$D$6:$D$505,$A89))</f>
        <v/>
      </c>
      <c r="F89" s="9">
        <f>IF($A89="","",SUMIFS('Daily Log'!$N$6:$N$505,'Daily Log'!$D$6:$D$505,$A89))</f>
        <v/>
      </c>
      <c r="G89" s="10">
        <f>IF($A89="","",COUNTIFS('Daily Log'!$D$6:$D$505,$A89,'Daily Log'!$O$6:$O$505,"&gt;10"))</f>
        <v/>
      </c>
      <c r="H89" s="10">
        <f>IF($A89="","",COUNTIFS('Daily Log'!$D$6:$D$505,$A89,'Daily Log'!$K$6:$K$505,"A"))</f>
        <v/>
      </c>
      <c r="I89" s="10">
        <f>IF($A89="","",COUNTIFS('Daily Log'!$D$6:$D$505,$A89,'Daily Log'!$K$6:$K$505,"L"))</f>
        <v/>
      </c>
      <c r="J89" s="10">
        <f>IF($A89="","",COUNTIFS('Daily Log'!$D$6:$D$505,$A89,'Daily Log'!$K$6:$K$505,"WO"))</f>
        <v/>
      </c>
    </row>
    <row r="90">
      <c r="A90" s="6" t="n"/>
      <c r="B90" s="10">
        <f>IF($A90="","",IFERROR(INDEX('Daily Log'!$E$6:$E$505,MATCH($A90,'Daily Log'!$D$6:$D$505,0)),""))</f>
        <v/>
      </c>
      <c r="C90" s="10">
        <f>IF($A90="","",COUNTIFS('Daily Log'!$D$6:$D$505,$A90,'Daily Log'!$K$6:$K$505,"P")+COUNTIFS('Daily Log'!$D$6:$D$505,$A90,'Daily Log'!$K$6:$K$505,"R"))</f>
        <v/>
      </c>
      <c r="D90" s="10">
        <f>IF($A90="","",COUNTIFS('Daily Log'!$D$6:$D$505,$A90,'Daily Log'!$F$6:$F$505,"N",'Daily Log'!$K$6:$K$505,"P")+COUNTIFS('Daily Log'!$D$6:$D$505,$A90,'Daily Log'!$F$6:$F$505,"N",'Daily Log'!$K$6:$K$505,"R")+COUNTIFS('Daily Log'!$D$6:$D$505,$A90,'Daily Log'!$F$6:$F$505,"III",'Daily Log'!$K$6:$K$505,"P")+COUNTIFS('Daily Log'!$D$6:$D$505,$A90,'Daily Log'!$F$6:$F$505,"III",'Daily Log'!$K$6:$K$505,"R"))</f>
        <v/>
      </c>
      <c r="E90" s="9">
        <f>IF($A90="","",SUMIFS('Daily Log'!$L$6:$L$505,'Daily Log'!$D$6:$D$505,$A90))</f>
        <v/>
      </c>
      <c r="F90" s="9">
        <f>IF($A90="","",SUMIFS('Daily Log'!$N$6:$N$505,'Daily Log'!$D$6:$D$505,$A90))</f>
        <v/>
      </c>
      <c r="G90" s="10">
        <f>IF($A90="","",COUNTIFS('Daily Log'!$D$6:$D$505,$A90,'Daily Log'!$O$6:$O$505,"&gt;10"))</f>
        <v/>
      </c>
      <c r="H90" s="10">
        <f>IF($A90="","",COUNTIFS('Daily Log'!$D$6:$D$505,$A90,'Daily Log'!$K$6:$K$505,"A"))</f>
        <v/>
      </c>
      <c r="I90" s="10">
        <f>IF($A90="","",COUNTIFS('Daily Log'!$D$6:$D$505,$A90,'Daily Log'!$K$6:$K$505,"L"))</f>
        <v/>
      </c>
      <c r="J90" s="10">
        <f>IF($A90="","",COUNTIFS('Daily Log'!$D$6:$D$505,$A90,'Daily Log'!$K$6:$K$505,"WO"))</f>
        <v/>
      </c>
    </row>
    <row r="91">
      <c r="A91" s="6" t="n"/>
      <c r="B91" s="10">
        <f>IF($A91="","",IFERROR(INDEX('Daily Log'!$E$6:$E$505,MATCH($A91,'Daily Log'!$D$6:$D$505,0)),""))</f>
        <v/>
      </c>
      <c r="C91" s="10">
        <f>IF($A91="","",COUNTIFS('Daily Log'!$D$6:$D$505,$A91,'Daily Log'!$K$6:$K$505,"P")+COUNTIFS('Daily Log'!$D$6:$D$505,$A91,'Daily Log'!$K$6:$K$505,"R"))</f>
        <v/>
      </c>
      <c r="D91" s="10">
        <f>IF($A91="","",COUNTIFS('Daily Log'!$D$6:$D$505,$A91,'Daily Log'!$F$6:$F$505,"N",'Daily Log'!$K$6:$K$505,"P")+COUNTIFS('Daily Log'!$D$6:$D$505,$A91,'Daily Log'!$F$6:$F$505,"N",'Daily Log'!$K$6:$K$505,"R")+COUNTIFS('Daily Log'!$D$6:$D$505,$A91,'Daily Log'!$F$6:$F$505,"III",'Daily Log'!$K$6:$K$505,"P")+COUNTIFS('Daily Log'!$D$6:$D$505,$A91,'Daily Log'!$F$6:$F$505,"III",'Daily Log'!$K$6:$K$505,"R"))</f>
        <v/>
      </c>
      <c r="E91" s="9">
        <f>IF($A91="","",SUMIFS('Daily Log'!$L$6:$L$505,'Daily Log'!$D$6:$D$505,$A91))</f>
        <v/>
      </c>
      <c r="F91" s="9">
        <f>IF($A91="","",SUMIFS('Daily Log'!$N$6:$N$505,'Daily Log'!$D$6:$D$505,$A91))</f>
        <v/>
      </c>
      <c r="G91" s="10">
        <f>IF($A91="","",COUNTIFS('Daily Log'!$D$6:$D$505,$A91,'Daily Log'!$O$6:$O$505,"&gt;10"))</f>
        <v/>
      </c>
      <c r="H91" s="10">
        <f>IF($A91="","",COUNTIFS('Daily Log'!$D$6:$D$505,$A91,'Daily Log'!$K$6:$K$505,"A"))</f>
        <v/>
      </c>
      <c r="I91" s="10">
        <f>IF($A91="","",COUNTIFS('Daily Log'!$D$6:$D$505,$A91,'Daily Log'!$K$6:$K$505,"L"))</f>
        <v/>
      </c>
      <c r="J91" s="10">
        <f>IF($A91="","",COUNTIFS('Daily Log'!$D$6:$D$505,$A91,'Daily Log'!$K$6:$K$505,"WO"))</f>
        <v/>
      </c>
    </row>
    <row r="92">
      <c r="A92" s="6" t="n"/>
      <c r="B92" s="10">
        <f>IF($A92="","",IFERROR(INDEX('Daily Log'!$E$6:$E$505,MATCH($A92,'Daily Log'!$D$6:$D$505,0)),""))</f>
        <v/>
      </c>
      <c r="C92" s="10">
        <f>IF($A92="","",COUNTIFS('Daily Log'!$D$6:$D$505,$A92,'Daily Log'!$K$6:$K$505,"P")+COUNTIFS('Daily Log'!$D$6:$D$505,$A92,'Daily Log'!$K$6:$K$505,"R"))</f>
        <v/>
      </c>
      <c r="D92" s="10">
        <f>IF($A92="","",COUNTIFS('Daily Log'!$D$6:$D$505,$A92,'Daily Log'!$F$6:$F$505,"N",'Daily Log'!$K$6:$K$505,"P")+COUNTIFS('Daily Log'!$D$6:$D$505,$A92,'Daily Log'!$F$6:$F$505,"N",'Daily Log'!$K$6:$K$505,"R")+COUNTIFS('Daily Log'!$D$6:$D$505,$A92,'Daily Log'!$F$6:$F$505,"III",'Daily Log'!$K$6:$K$505,"P")+COUNTIFS('Daily Log'!$D$6:$D$505,$A92,'Daily Log'!$F$6:$F$505,"III",'Daily Log'!$K$6:$K$505,"R"))</f>
        <v/>
      </c>
      <c r="E92" s="9">
        <f>IF($A92="","",SUMIFS('Daily Log'!$L$6:$L$505,'Daily Log'!$D$6:$D$505,$A92))</f>
        <v/>
      </c>
      <c r="F92" s="9">
        <f>IF($A92="","",SUMIFS('Daily Log'!$N$6:$N$505,'Daily Log'!$D$6:$D$505,$A92))</f>
        <v/>
      </c>
      <c r="G92" s="10">
        <f>IF($A92="","",COUNTIFS('Daily Log'!$D$6:$D$505,$A92,'Daily Log'!$O$6:$O$505,"&gt;10"))</f>
        <v/>
      </c>
      <c r="H92" s="10">
        <f>IF($A92="","",COUNTIFS('Daily Log'!$D$6:$D$505,$A92,'Daily Log'!$K$6:$K$505,"A"))</f>
        <v/>
      </c>
      <c r="I92" s="10">
        <f>IF($A92="","",COUNTIFS('Daily Log'!$D$6:$D$505,$A92,'Daily Log'!$K$6:$K$505,"L"))</f>
        <v/>
      </c>
      <c r="J92" s="10">
        <f>IF($A92="","",COUNTIFS('Daily Log'!$D$6:$D$505,$A92,'Daily Log'!$K$6:$K$505,"WO"))</f>
        <v/>
      </c>
    </row>
    <row r="93">
      <c r="A93" s="6" t="n"/>
      <c r="B93" s="10">
        <f>IF($A93="","",IFERROR(INDEX('Daily Log'!$E$6:$E$505,MATCH($A93,'Daily Log'!$D$6:$D$505,0)),""))</f>
        <v/>
      </c>
      <c r="C93" s="10">
        <f>IF($A93="","",COUNTIFS('Daily Log'!$D$6:$D$505,$A93,'Daily Log'!$K$6:$K$505,"P")+COUNTIFS('Daily Log'!$D$6:$D$505,$A93,'Daily Log'!$K$6:$K$505,"R"))</f>
        <v/>
      </c>
      <c r="D93" s="10">
        <f>IF($A93="","",COUNTIFS('Daily Log'!$D$6:$D$505,$A93,'Daily Log'!$F$6:$F$505,"N",'Daily Log'!$K$6:$K$505,"P")+COUNTIFS('Daily Log'!$D$6:$D$505,$A93,'Daily Log'!$F$6:$F$505,"N",'Daily Log'!$K$6:$K$505,"R")+COUNTIFS('Daily Log'!$D$6:$D$505,$A93,'Daily Log'!$F$6:$F$505,"III",'Daily Log'!$K$6:$K$505,"P")+COUNTIFS('Daily Log'!$D$6:$D$505,$A93,'Daily Log'!$F$6:$F$505,"III",'Daily Log'!$K$6:$K$505,"R"))</f>
        <v/>
      </c>
      <c r="E93" s="9">
        <f>IF($A93="","",SUMIFS('Daily Log'!$L$6:$L$505,'Daily Log'!$D$6:$D$505,$A93))</f>
        <v/>
      </c>
      <c r="F93" s="9">
        <f>IF($A93="","",SUMIFS('Daily Log'!$N$6:$N$505,'Daily Log'!$D$6:$D$505,$A93))</f>
        <v/>
      </c>
      <c r="G93" s="10">
        <f>IF($A93="","",COUNTIFS('Daily Log'!$D$6:$D$505,$A93,'Daily Log'!$O$6:$O$505,"&gt;10"))</f>
        <v/>
      </c>
      <c r="H93" s="10">
        <f>IF($A93="","",COUNTIFS('Daily Log'!$D$6:$D$505,$A93,'Daily Log'!$K$6:$K$505,"A"))</f>
        <v/>
      </c>
      <c r="I93" s="10">
        <f>IF($A93="","",COUNTIFS('Daily Log'!$D$6:$D$505,$A93,'Daily Log'!$K$6:$K$505,"L"))</f>
        <v/>
      </c>
      <c r="J93" s="10">
        <f>IF($A93="","",COUNTIFS('Daily Log'!$D$6:$D$505,$A93,'Daily Log'!$K$6:$K$505,"WO"))</f>
        <v/>
      </c>
    </row>
    <row r="94">
      <c r="A94" s="6" t="n"/>
      <c r="B94" s="10">
        <f>IF($A94="","",IFERROR(INDEX('Daily Log'!$E$6:$E$505,MATCH($A94,'Daily Log'!$D$6:$D$505,0)),""))</f>
        <v/>
      </c>
      <c r="C94" s="10">
        <f>IF($A94="","",COUNTIFS('Daily Log'!$D$6:$D$505,$A94,'Daily Log'!$K$6:$K$505,"P")+COUNTIFS('Daily Log'!$D$6:$D$505,$A94,'Daily Log'!$K$6:$K$505,"R"))</f>
        <v/>
      </c>
      <c r="D94" s="10">
        <f>IF($A94="","",COUNTIFS('Daily Log'!$D$6:$D$505,$A94,'Daily Log'!$F$6:$F$505,"N",'Daily Log'!$K$6:$K$505,"P")+COUNTIFS('Daily Log'!$D$6:$D$505,$A94,'Daily Log'!$F$6:$F$505,"N",'Daily Log'!$K$6:$K$505,"R")+COUNTIFS('Daily Log'!$D$6:$D$505,$A94,'Daily Log'!$F$6:$F$505,"III",'Daily Log'!$K$6:$K$505,"P")+COUNTIFS('Daily Log'!$D$6:$D$505,$A94,'Daily Log'!$F$6:$F$505,"III",'Daily Log'!$K$6:$K$505,"R"))</f>
        <v/>
      </c>
      <c r="E94" s="9">
        <f>IF($A94="","",SUMIFS('Daily Log'!$L$6:$L$505,'Daily Log'!$D$6:$D$505,$A94))</f>
        <v/>
      </c>
      <c r="F94" s="9">
        <f>IF($A94="","",SUMIFS('Daily Log'!$N$6:$N$505,'Daily Log'!$D$6:$D$505,$A94))</f>
        <v/>
      </c>
      <c r="G94" s="10">
        <f>IF($A94="","",COUNTIFS('Daily Log'!$D$6:$D$505,$A94,'Daily Log'!$O$6:$O$505,"&gt;10"))</f>
        <v/>
      </c>
      <c r="H94" s="10">
        <f>IF($A94="","",COUNTIFS('Daily Log'!$D$6:$D$505,$A94,'Daily Log'!$K$6:$K$505,"A"))</f>
        <v/>
      </c>
      <c r="I94" s="10">
        <f>IF($A94="","",COUNTIFS('Daily Log'!$D$6:$D$505,$A94,'Daily Log'!$K$6:$K$505,"L"))</f>
        <v/>
      </c>
      <c r="J94" s="10">
        <f>IF($A94="","",COUNTIFS('Daily Log'!$D$6:$D$505,$A94,'Daily Log'!$K$6:$K$505,"WO"))</f>
        <v/>
      </c>
    </row>
    <row r="95">
      <c r="A95" s="6" t="n"/>
      <c r="B95" s="10">
        <f>IF($A95="","",IFERROR(INDEX('Daily Log'!$E$6:$E$505,MATCH($A95,'Daily Log'!$D$6:$D$505,0)),""))</f>
        <v/>
      </c>
      <c r="C95" s="10">
        <f>IF($A95="","",COUNTIFS('Daily Log'!$D$6:$D$505,$A95,'Daily Log'!$K$6:$K$505,"P")+COUNTIFS('Daily Log'!$D$6:$D$505,$A95,'Daily Log'!$K$6:$K$505,"R"))</f>
        <v/>
      </c>
      <c r="D95" s="10">
        <f>IF($A95="","",COUNTIFS('Daily Log'!$D$6:$D$505,$A95,'Daily Log'!$F$6:$F$505,"N",'Daily Log'!$K$6:$K$505,"P")+COUNTIFS('Daily Log'!$D$6:$D$505,$A95,'Daily Log'!$F$6:$F$505,"N",'Daily Log'!$K$6:$K$505,"R")+COUNTIFS('Daily Log'!$D$6:$D$505,$A95,'Daily Log'!$F$6:$F$505,"III",'Daily Log'!$K$6:$K$505,"P")+COUNTIFS('Daily Log'!$D$6:$D$505,$A95,'Daily Log'!$F$6:$F$505,"III",'Daily Log'!$K$6:$K$505,"R"))</f>
        <v/>
      </c>
      <c r="E95" s="9">
        <f>IF($A95="","",SUMIFS('Daily Log'!$L$6:$L$505,'Daily Log'!$D$6:$D$505,$A95))</f>
        <v/>
      </c>
      <c r="F95" s="9">
        <f>IF($A95="","",SUMIFS('Daily Log'!$N$6:$N$505,'Daily Log'!$D$6:$D$505,$A95))</f>
        <v/>
      </c>
      <c r="G95" s="10">
        <f>IF($A95="","",COUNTIFS('Daily Log'!$D$6:$D$505,$A95,'Daily Log'!$O$6:$O$505,"&gt;10"))</f>
        <v/>
      </c>
      <c r="H95" s="10">
        <f>IF($A95="","",COUNTIFS('Daily Log'!$D$6:$D$505,$A95,'Daily Log'!$K$6:$K$505,"A"))</f>
        <v/>
      </c>
      <c r="I95" s="10">
        <f>IF($A95="","",COUNTIFS('Daily Log'!$D$6:$D$505,$A95,'Daily Log'!$K$6:$K$505,"L"))</f>
        <v/>
      </c>
      <c r="J95" s="10">
        <f>IF($A95="","",COUNTIFS('Daily Log'!$D$6:$D$505,$A95,'Daily Log'!$K$6:$K$505,"WO"))</f>
        <v/>
      </c>
    </row>
    <row r="96">
      <c r="A96" s="6" t="n"/>
      <c r="B96" s="10">
        <f>IF($A96="","",IFERROR(INDEX('Daily Log'!$E$6:$E$505,MATCH($A96,'Daily Log'!$D$6:$D$505,0)),""))</f>
        <v/>
      </c>
      <c r="C96" s="10">
        <f>IF($A96="","",COUNTIFS('Daily Log'!$D$6:$D$505,$A96,'Daily Log'!$K$6:$K$505,"P")+COUNTIFS('Daily Log'!$D$6:$D$505,$A96,'Daily Log'!$K$6:$K$505,"R"))</f>
        <v/>
      </c>
      <c r="D96" s="10">
        <f>IF($A96="","",COUNTIFS('Daily Log'!$D$6:$D$505,$A96,'Daily Log'!$F$6:$F$505,"N",'Daily Log'!$K$6:$K$505,"P")+COUNTIFS('Daily Log'!$D$6:$D$505,$A96,'Daily Log'!$F$6:$F$505,"N",'Daily Log'!$K$6:$K$505,"R")+COUNTIFS('Daily Log'!$D$6:$D$505,$A96,'Daily Log'!$F$6:$F$505,"III",'Daily Log'!$K$6:$K$505,"P")+COUNTIFS('Daily Log'!$D$6:$D$505,$A96,'Daily Log'!$F$6:$F$505,"III",'Daily Log'!$K$6:$K$505,"R"))</f>
        <v/>
      </c>
      <c r="E96" s="9">
        <f>IF($A96="","",SUMIFS('Daily Log'!$L$6:$L$505,'Daily Log'!$D$6:$D$505,$A96))</f>
        <v/>
      </c>
      <c r="F96" s="9">
        <f>IF($A96="","",SUMIFS('Daily Log'!$N$6:$N$505,'Daily Log'!$D$6:$D$505,$A96))</f>
        <v/>
      </c>
      <c r="G96" s="10">
        <f>IF($A96="","",COUNTIFS('Daily Log'!$D$6:$D$505,$A96,'Daily Log'!$O$6:$O$505,"&gt;10"))</f>
        <v/>
      </c>
      <c r="H96" s="10">
        <f>IF($A96="","",COUNTIFS('Daily Log'!$D$6:$D$505,$A96,'Daily Log'!$K$6:$K$505,"A"))</f>
        <v/>
      </c>
      <c r="I96" s="10">
        <f>IF($A96="","",COUNTIFS('Daily Log'!$D$6:$D$505,$A96,'Daily Log'!$K$6:$K$505,"L"))</f>
        <v/>
      </c>
      <c r="J96" s="10">
        <f>IF($A96="","",COUNTIFS('Daily Log'!$D$6:$D$505,$A96,'Daily Log'!$K$6:$K$505,"WO"))</f>
        <v/>
      </c>
    </row>
    <row r="97">
      <c r="A97" s="6" t="n"/>
      <c r="B97" s="10">
        <f>IF($A97="","",IFERROR(INDEX('Daily Log'!$E$6:$E$505,MATCH($A97,'Daily Log'!$D$6:$D$505,0)),""))</f>
        <v/>
      </c>
      <c r="C97" s="10">
        <f>IF($A97="","",COUNTIFS('Daily Log'!$D$6:$D$505,$A97,'Daily Log'!$K$6:$K$505,"P")+COUNTIFS('Daily Log'!$D$6:$D$505,$A97,'Daily Log'!$K$6:$K$505,"R"))</f>
        <v/>
      </c>
      <c r="D97" s="10">
        <f>IF($A97="","",COUNTIFS('Daily Log'!$D$6:$D$505,$A97,'Daily Log'!$F$6:$F$505,"N",'Daily Log'!$K$6:$K$505,"P")+COUNTIFS('Daily Log'!$D$6:$D$505,$A97,'Daily Log'!$F$6:$F$505,"N",'Daily Log'!$K$6:$K$505,"R")+COUNTIFS('Daily Log'!$D$6:$D$505,$A97,'Daily Log'!$F$6:$F$505,"III",'Daily Log'!$K$6:$K$505,"P")+COUNTIFS('Daily Log'!$D$6:$D$505,$A97,'Daily Log'!$F$6:$F$505,"III",'Daily Log'!$K$6:$K$505,"R"))</f>
        <v/>
      </c>
      <c r="E97" s="9">
        <f>IF($A97="","",SUMIFS('Daily Log'!$L$6:$L$505,'Daily Log'!$D$6:$D$505,$A97))</f>
        <v/>
      </c>
      <c r="F97" s="9">
        <f>IF($A97="","",SUMIFS('Daily Log'!$N$6:$N$505,'Daily Log'!$D$6:$D$505,$A97))</f>
        <v/>
      </c>
      <c r="G97" s="10">
        <f>IF($A97="","",COUNTIFS('Daily Log'!$D$6:$D$505,$A97,'Daily Log'!$O$6:$O$505,"&gt;10"))</f>
        <v/>
      </c>
      <c r="H97" s="10">
        <f>IF($A97="","",COUNTIFS('Daily Log'!$D$6:$D$505,$A97,'Daily Log'!$K$6:$K$505,"A"))</f>
        <v/>
      </c>
      <c r="I97" s="10">
        <f>IF($A97="","",COUNTIFS('Daily Log'!$D$6:$D$505,$A97,'Daily Log'!$K$6:$K$505,"L"))</f>
        <v/>
      </c>
      <c r="J97" s="10">
        <f>IF($A97="","",COUNTIFS('Daily Log'!$D$6:$D$505,$A97,'Daily Log'!$K$6:$K$505,"WO"))</f>
        <v/>
      </c>
    </row>
    <row r="98">
      <c r="A98" s="6" t="n"/>
      <c r="B98" s="10">
        <f>IF($A98="","",IFERROR(INDEX('Daily Log'!$E$6:$E$505,MATCH($A98,'Daily Log'!$D$6:$D$505,0)),""))</f>
        <v/>
      </c>
      <c r="C98" s="10">
        <f>IF($A98="","",COUNTIFS('Daily Log'!$D$6:$D$505,$A98,'Daily Log'!$K$6:$K$505,"P")+COUNTIFS('Daily Log'!$D$6:$D$505,$A98,'Daily Log'!$K$6:$K$505,"R"))</f>
        <v/>
      </c>
      <c r="D98" s="10">
        <f>IF($A98="","",COUNTIFS('Daily Log'!$D$6:$D$505,$A98,'Daily Log'!$F$6:$F$505,"N",'Daily Log'!$K$6:$K$505,"P")+COUNTIFS('Daily Log'!$D$6:$D$505,$A98,'Daily Log'!$F$6:$F$505,"N",'Daily Log'!$K$6:$K$505,"R")+COUNTIFS('Daily Log'!$D$6:$D$505,$A98,'Daily Log'!$F$6:$F$505,"III",'Daily Log'!$K$6:$K$505,"P")+COUNTIFS('Daily Log'!$D$6:$D$505,$A98,'Daily Log'!$F$6:$F$505,"III",'Daily Log'!$K$6:$K$505,"R"))</f>
        <v/>
      </c>
      <c r="E98" s="9">
        <f>IF($A98="","",SUMIFS('Daily Log'!$L$6:$L$505,'Daily Log'!$D$6:$D$505,$A98))</f>
        <v/>
      </c>
      <c r="F98" s="9">
        <f>IF($A98="","",SUMIFS('Daily Log'!$N$6:$N$505,'Daily Log'!$D$6:$D$505,$A98))</f>
        <v/>
      </c>
      <c r="G98" s="10">
        <f>IF($A98="","",COUNTIFS('Daily Log'!$D$6:$D$505,$A98,'Daily Log'!$O$6:$O$505,"&gt;10"))</f>
        <v/>
      </c>
      <c r="H98" s="10">
        <f>IF($A98="","",COUNTIFS('Daily Log'!$D$6:$D$505,$A98,'Daily Log'!$K$6:$K$505,"A"))</f>
        <v/>
      </c>
      <c r="I98" s="10">
        <f>IF($A98="","",COUNTIFS('Daily Log'!$D$6:$D$505,$A98,'Daily Log'!$K$6:$K$505,"L"))</f>
        <v/>
      </c>
      <c r="J98" s="10">
        <f>IF($A98="","",COUNTIFS('Daily Log'!$D$6:$D$505,$A98,'Daily Log'!$K$6:$K$505,"WO"))</f>
        <v/>
      </c>
    </row>
    <row r="99">
      <c r="A99" s="6" t="n"/>
      <c r="B99" s="10">
        <f>IF($A99="","",IFERROR(INDEX('Daily Log'!$E$6:$E$505,MATCH($A99,'Daily Log'!$D$6:$D$505,0)),""))</f>
        <v/>
      </c>
      <c r="C99" s="10">
        <f>IF($A99="","",COUNTIFS('Daily Log'!$D$6:$D$505,$A99,'Daily Log'!$K$6:$K$505,"P")+COUNTIFS('Daily Log'!$D$6:$D$505,$A99,'Daily Log'!$K$6:$K$505,"R"))</f>
        <v/>
      </c>
      <c r="D99" s="10">
        <f>IF($A99="","",COUNTIFS('Daily Log'!$D$6:$D$505,$A99,'Daily Log'!$F$6:$F$505,"N",'Daily Log'!$K$6:$K$505,"P")+COUNTIFS('Daily Log'!$D$6:$D$505,$A99,'Daily Log'!$F$6:$F$505,"N",'Daily Log'!$K$6:$K$505,"R")+COUNTIFS('Daily Log'!$D$6:$D$505,$A99,'Daily Log'!$F$6:$F$505,"III",'Daily Log'!$K$6:$K$505,"P")+COUNTIFS('Daily Log'!$D$6:$D$505,$A99,'Daily Log'!$F$6:$F$505,"III",'Daily Log'!$K$6:$K$505,"R"))</f>
        <v/>
      </c>
      <c r="E99" s="9">
        <f>IF($A99="","",SUMIFS('Daily Log'!$L$6:$L$505,'Daily Log'!$D$6:$D$505,$A99))</f>
        <v/>
      </c>
      <c r="F99" s="9">
        <f>IF($A99="","",SUMIFS('Daily Log'!$N$6:$N$505,'Daily Log'!$D$6:$D$505,$A99))</f>
        <v/>
      </c>
      <c r="G99" s="10">
        <f>IF($A99="","",COUNTIFS('Daily Log'!$D$6:$D$505,$A99,'Daily Log'!$O$6:$O$505,"&gt;10"))</f>
        <v/>
      </c>
      <c r="H99" s="10">
        <f>IF($A99="","",COUNTIFS('Daily Log'!$D$6:$D$505,$A99,'Daily Log'!$K$6:$K$505,"A"))</f>
        <v/>
      </c>
      <c r="I99" s="10">
        <f>IF($A99="","",COUNTIFS('Daily Log'!$D$6:$D$505,$A99,'Daily Log'!$K$6:$K$505,"L"))</f>
        <v/>
      </c>
      <c r="J99" s="10">
        <f>IF($A99="","",COUNTIFS('Daily Log'!$D$6:$D$505,$A99,'Daily Log'!$K$6:$K$505,"WO"))</f>
        <v/>
      </c>
    </row>
    <row r="100">
      <c r="A100" s="6" t="n"/>
      <c r="B100" s="10">
        <f>IF($A100="","",IFERROR(INDEX('Daily Log'!$E$6:$E$505,MATCH($A100,'Daily Log'!$D$6:$D$505,0)),""))</f>
        <v/>
      </c>
      <c r="C100" s="10">
        <f>IF($A100="","",COUNTIFS('Daily Log'!$D$6:$D$505,$A100,'Daily Log'!$K$6:$K$505,"P")+COUNTIFS('Daily Log'!$D$6:$D$505,$A100,'Daily Log'!$K$6:$K$505,"R"))</f>
        <v/>
      </c>
      <c r="D100" s="10">
        <f>IF($A100="","",COUNTIFS('Daily Log'!$D$6:$D$505,$A100,'Daily Log'!$F$6:$F$505,"N",'Daily Log'!$K$6:$K$505,"P")+COUNTIFS('Daily Log'!$D$6:$D$505,$A100,'Daily Log'!$F$6:$F$505,"N",'Daily Log'!$K$6:$K$505,"R")+COUNTIFS('Daily Log'!$D$6:$D$505,$A100,'Daily Log'!$F$6:$F$505,"III",'Daily Log'!$K$6:$K$505,"P")+COUNTIFS('Daily Log'!$D$6:$D$505,$A100,'Daily Log'!$F$6:$F$505,"III",'Daily Log'!$K$6:$K$505,"R"))</f>
        <v/>
      </c>
      <c r="E100" s="9">
        <f>IF($A100="","",SUMIFS('Daily Log'!$L$6:$L$505,'Daily Log'!$D$6:$D$505,$A100))</f>
        <v/>
      </c>
      <c r="F100" s="9">
        <f>IF($A100="","",SUMIFS('Daily Log'!$N$6:$N$505,'Daily Log'!$D$6:$D$505,$A100))</f>
        <v/>
      </c>
      <c r="G100" s="10">
        <f>IF($A100="","",COUNTIFS('Daily Log'!$D$6:$D$505,$A100,'Daily Log'!$O$6:$O$505,"&gt;10"))</f>
        <v/>
      </c>
      <c r="H100" s="10">
        <f>IF($A100="","",COUNTIFS('Daily Log'!$D$6:$D$505,$A100,'Daily Log'!$K$6:$K$505,"A"))</f>
        <v/>
      </c>
      <c r="I100" s="10">
        <f>IF($A100="","",COUNTIFS('Daily Log'!$D$6:$D$505,$A100,'Daily Log'!$K$6:$K$505,"L"))</f>
        <v/>
      </c>
      <c r="J100" s="10">
        <f>IF($A100="","",COUNTIFS('Daily Log'!$D$6:$D$505,$A100,'Daily Log'!$K$6:$K$505,"WO"))</f>
        <v/>
      </c>
    </row>
    <row r="101">
      <c r="A101" s="6" t="n"/>
      <c r="B101" s="10">
        <f>IF($A101="","",IFERROR(INDEX('Daily Log'!$E$6:$E$505,MATCH($A101,'Daily Log'!$D$6:$D$505,0)),""))</f>
        <v/>
      </c>
      <c r="C101" s="10">
        <f>IF($A101="","",COUNTIFS('Daily Log'!$D$6:$D$505,$A101,'Daily Log'!$K$6:$K$505,"P")+COUNTIFS('Daily Log'!$D$6:$D$505,$A101,'Daily Log'!$K$6:$K$505,"R"))</f>
        <v/>
      </c>
      <c r="D101" s="10">
        <f>IF($A101="","",COUNTIFS('Daily Log'!$D$6:$D$505,$A101,'Daily Log'!$F$6:$F$505,"N",'Daily Log'!$K$6:$K$505,"P")+COUNTIFS('Daily Log'!$D$6:$D$505,$A101,'Daily Log'!$F$6:$F$505,"N",'Daily Log'!$K$6:$K$505,"R")+COUNTIFS('Daily Log'!$D$6:$D$505,$A101,'Daily Log'!$F$6:$F$505,"III",'Daily Log'!$K$6:$K$505,"P")+COUNTIFS('Daily Log'!$D$6:$D$505,$A101,'Daily Log'!$F$6:$F$505,"III",'Daily Log'!$K$6:$K$505,"R"))</f>
        <v/>
      </c>
      <c r="E101" s="9">
        <f>IF($A101="","",SUMIFS('Daily Log'!$L$6:$L$505,'Daily Log'!$D$6:$D$505,$A101))</f>
        <v/>
      </c>
      <c r="F101" s="9">
        <f>IF($A101="","",SUMIFS('Daily Log'!$N$6:$N$505,'Daily Log'!$D$6:$D$505,$A101))</f>
        <v/>
      </c>
      <c r="G101" s="10">
        <f>IF($A101="","",COUNTIFS('Daily Log'!$D$6:$D$505,$A101,'Daily Log'!$O$6:$O$505,"&gt;10"))</f>
        <v/>
      </c>
      <c r="H101" s="10">
        <f>IF($A101="","",COUNTIFS('Daily Log'!$D$6:$D$505,$A101,'Daily Log'!$K$6:$K$505,"A"))</f>
        <v/>
      </c>
      <c r="I101" s="10">
        <f>IF($A101="","",COUNTIFS('Daily Log'!$D$6:$D$505,$A101,'Daily Log'!$K$6:$K$505,"L"))</f>
        <v/>
      </c>
      <c r="J101" s="10">
        <f>IF($A101="","",COUNTIFS('Daily Log'!$D$6:$D$505,$A101,'Daily Log'!$K$6:$K$505,"WO"))</f>
        <v/>
      </c>
    </row>
    <row r="102">
      <c r="A102" s="6" t="n"/>
      <c r="B102" s="10">
        <f>IF($A102="","",IFERROR(INDEX('Daily Log'!$E$6:$E$505,MATCH($A102,'Daily Log'!$D$6:$D$505,0)),""))</f>
        <v/>
      </c>
      <c r="C102" s="10">
        <f>IF($A102="","",COUNTIFS('Daily Log'!$D$6:$D$505,$A102,'Daily Log'!$K$6:$K$505,"P")+COUNTIFS('Daily Log'!$D$6:$D$505,$A102,'Daily Log'!$K$6:$K$505,"R"))</f>
        <v/>
      </c>
      <c r="D102" s="10">
        <f>IF($A102="","",COUNTIFS('Daily Log'!$D$6:$D$505,$A102,'Daily Log'!$F$6:$F$505,"N",'Daily Log'!$K$6:$K$505,"P")+COUNTIFS('Daily Log'!$D$6:$D$505,$A102,'Daily Log'!$F$6:$F$505,"N",'Daily Log'!$K$6:$K$505,"R")+COUNTIFS('Daily Log'!$D$6:$D$505,$A102,'Daily Log'!$F$6:$F$505,"III",'Daily Log'!$K$6:$K$505,"P")+COUNTIFS('Daily Log'!$D$6:$D$505,$A102,'Daily Log'!$F$6:$F$505,"III",'Daily Log'!$K$6:$K$505,"R"))</f>
        <v/>
      </c>
      <c r="E102" s="9">
        <f>IF($A102="","",SUMIFS('Daily Log'!$L$6:$L$505,'Daily Log'!$D$6:$D$505,$A102))</f>
        <v/>
      </c>
      <c r="F102" s="9">
        <f>IF($A102="","",SUMIFS('Daily Log'!$N$6:$N$505,'Daily Log'!$D$6:$D$505,$A102))</f>
        <v/>
      </c>
      <c r="G102" s="10">
        <f>IF($A102="","",COUNTIFS('Daily Log'!$D$6:$D$505,$A102,'Daily Log'!$O$6:$O$505,"&gt;10"))</f>
        <v/>
      </c>
      <c r="H102" s="10">
        <f>IF($A102="","",COUNTIFS('Daily Log'!$D$6:$D$505,$A102,'Daily Log'!$K$6:$K$505,"A"))</f>
        <v/>
      </c>
      <c r="I102" s="10">
        <f>IF($A102="","",COUNTIFS('Daily Log'!$D$6:$D$505,$A102,'Daily Log'!$K$6:$K$505,"L"))</f>
        <v/>
      </c>
      <c r="J102" s="10">
        <f>IF($A102="","",COUNTIFS('Daily Log'!$D$6:$D$505,$A102,'Daily Log'!$K$6:$K$505,"WO"))</f>
        <v/>
      </c>
    </row>
    <row r="103">
      <c r="A103" s="6" t="n"/>
      <c r="B103" s="10">
        <f>IF($A103="","",IFERROR(INDEX('Daily Log'!$E$6:$E$505,MATCH($A103,'Daily Log'!$D$6:$D$505,0)),""))</f>
        <v/>
      </c>
      <c r="C103" s="10">
        <f>IF($A103="","",COUNTIFS('Daily Log'!$D$6:$D$505,$A103,'Daily Log'!$K$6:$K$505,"P")+COUNTIFS('Daily Log'!$D$6:$D$505,$A103,'Daily Log'!$K$6:$K$505,"R"))</f>
        <v/>
      </c>
      <c r="D103" s="10">
        <f>IF($A103="","",COUNTIFS('Daily Log'!$D$6:$D$505,$A103,'Daily Log'!$F$6:$F$505,"N",'Daily Log'!$K$6:$K$505,"P")+COUNTIFS('Daily Log'!$D$6:$D$505,$A103,'Daily Log'!$F$6:$F$505,"N",'Daily Log'!$K$6:$K$505,"R")+COUNTIFS('Daily Log'!$D$6:$D$505,$A103,'Daily Log'!$F$6:$F$505,"III",'Daily Log'!$K$6:$K$505,"P")+COUNTIFS('Daily Log'!$D$6:$D$505,$A103,'Daily Log'!$F$6:$F$505,"III",'Daily Log'!$K$6:$K$505,"R"))</f>
        <v/>
      </c>
      <c r="E103" s="9">
        <f>IF($A103="","",SUMIFS('Daily Log'!$L$6:$L$505,'Daily Log'!$D$6:$D$505,$A103))</f>
        <v/>
      </c>
      <c r="F103" s="9">
        <f>IF($A103="","",SUMIFS('Daily Log'!$N$6:$N$505,'Daily Log'!$D$6:$D$505,$A103))</f>
        <v/>
      </c>
      <c r="G103" s="10">
        <f>IF($A103="","",COUNTIFS('Daily Log'!$D$6:$D$505,$A103,'Daily Log'!$O$6:$O$505,"&gt;10"))</f>
        <v/>
      </c>
      <c r="H103" s="10">
        <f>IF($A103="","",COUNTIFS('Daily Log'!$D$6:$D$505,$A103,'Daily Log'!$K$6:$K$505,"A"))</f>
        <v/>
      </c>
      <c r="I103" s="10">
        <f>IF($A103="","",COUNTIFS('Daily Log'!$D$6:$D$505,$A103,'Daily Log'!$K$6:$K$505,"L"))</f>
        <v/>
      </c>
      <c r="J103" s="10">
        <f>IF($A103="","",COUNTIFS('Daily Log'!$D$6:$D$505,$A103,'Daily Log'!$K$6:$K$505,"WO"))</f>
        <v/>
      </c>
    </row>
    <row r="104">
      <c r="A104" s="6" t="n"/>
      <c r="B104" s="10">
        <f>IF($A104="","",IFERROR(INDEX('Daily Log'!$E$6:$E$505,MATCH($A104,'Daily Log'!$D$6:$D$505,0)),""))</f>
        <v/>
      </c>
      <c r="C104" s="10">
        <f>IF($A104="","",COUNTIFS('Daily Log'!$D$6:$D$505,$A104,'Daily Log'!$K$6:$K$505,"P")+COUNTIFS('Daily Log'!$D$6:$D$505,$A104,'Daily Log'!$K$6:$K$505,"R"))</f>
        <v/>
      </c>
      <c r="D104" s="10">
        <f>IF($A104="","",COUNTIFS('Daily Log'!$D$6:$D$505,$A104,'Daily Log'!$F$6:$F$505,"N",'Daily Log'!$K$6:$K$505,"P")+COUNTIFS('Daily Log'!$D$6:$D$505,$A104,'Daily Log'!$F$6:$F$505,"N",'Daily Log'!$K$6:$K$505,"R")+COUNTIFS('Daily Log'!$D$6:$D$505,$A104,'Daily Log'!$F$6:$F$505,"III",'Daily Log'!$K$6:$K$505,"P")+COUNTIFS('Daily Log'!$D$6:$D$505,$A104,'Daily Log'!$F$6:$F$505,"III",'Daily Log'!$K$6:$K$505,"R"))</f>
        <v/>
      </c>
      <c r="E104" s="9">
        <f>IF($A104="","",SUMIFS('Daily Log'!$L$6:$L$505,'Daily Log'!$D$6:$D$505,$A104))</f>
        <v/>
      </c>
      <c r="F104" s="9">
        <f>IF($A104="","",SUMIFS('Daily Log'!$N$6:$N$505,'Daily Log'!$D$6:$D$505,$A104))</f>
        <v/>
      </c>
      <c r="G104" s="10">
        <f>IF($A104="","",COUNTIFS('Daily Log'!$D$6:$D$505,$A104,'Daily Log'!$O$6:$O$505,"&gt;10"))</f>
        <v/>
      </c>
      <c r="H104" s="10">
        <f>IF($A104="","",COUNTIFS('Daily Log'!$D$6:$D$505,$A104,'Daily Log'!$K$6:$K$505,"A"))</f>
        <v/>
      </c>
      <c r="I104" s="10">
        <f>IF($A104="","",COUNTIFS('Daily Log'!$D$6:$D$505,$A104,'Daily Log'!$K$6:$K$505,"L"))</f>
        <v/>
      </c>
      <c r="J104" s="10">
        <f>IF($A104="","",COUNTIFS('Daily Log'!$D$6:$D$505,$A104,'Daily Log'!$K$6:$K$505,"WO"))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2" customWidth="1" min="3" max="3"/>
    <col width="12" customWidth="1" min="4" max="4"/>
    <col width="14" customWidth="1" min="5" max="5"/>
    <col width="30" customWidth="1" min="6" max="6"/>
  </cols>
  <sheetData>
    <row r="1">
      <c r="A1" s="1" t="inlineStr">
        <is>
          <t>Site Summary (for client invoices)</t>
        </is>
      </c>
    </row>
    <row r="2">
      <c r="A2" s="2" t="inlineStr">
        <is>
          <t>Type each site exactly as written in the Daily Log. Duties and man-hours per site are what the invoice is built from.</t>
        </is>
      </c>
    </row>
    <row r="4" ht="32" customHeight="1">
      <c r="A4" s="4" t="inlineStr">
        <is>
          <t>Site / client</t>
        </is>
      </c>
      <c r="B4" s="4" t="inlineStr">
        <is>
          <t>Duties</t>
        </is>
      </c>
      <c r="C4" s="4" t="inlineStr">
        <is>
          <t>Night duties</t>
        </is>
      </c>
      <c r="D4" s="4" t="inlineStr">
        <is>
          <t>Man-hours</t>
        </is>
      </c>
      <c r="E4" s="4" t="inlineStr">
        <is>
          <t>Overtime hours</t>
        </is>
      </c>
      <c r="F4" s="4" t="inlineStr">
        <is>
          <t>Absent (uncovered unless a reliever row exists)</t>
        </is>
      </c>
    </row>
    <row r="5">
      <c r="A5" s="6" t="inlineStr">
        <is>
          <t>Sunrise Heights</t>
        </is>
      </c>
      <c r="B5" s="10">
        <f>IF($A5="","",COUNTIFS('Daily Log'!$B$6:$B$505,$A5,'Daily Log'!$K$6:$K$505,"P")+COUNTIFS('Daily Log'!$B$6:$B$505,$A5,'Daily Log'!$K$6:$K$505,"R"))</f>
        <v/>
      </c>
      <c r="C5" s="10">
        <f>IF($A5="","",COUNTIFS('Daily Log'!$B$6:$B$505,$A5,'Daily Log'!$F$6:$F$505,"N",'Daily Log'!$K$6:$K$505,"P")+COUNTIFS('Daily Log'!$B$6:$B$505,$A5,'Daily Log'!$F$6:$F$505,"N",'Daily Log'!$K$6:$K$505,"R")+COUNTIFS('Daily Log'!$B$6:$B$505,$A5,'Daily Log'!$F$6:$F$505,"III",'Daily Log'!$K$6:$K$505,"P")+COUNTIFS('Daily Log'!$B$6:$B$505,$A5,'Daily Log'!$F$6:$F$505,"III",'Daily Log'!$K$6:$K$505,"R"))</f>
        <v/>
      </c>
      <c r="D5" s="9">
        <f>IF($A5="","",SUMIFS('Daily Log'!$L$6:$L$505,'Daily Log'!$B$6:$B$505,$A5))</f>
        <v/>
      </c>
      <c r="E5" s="9">
        <f>IF($A5="","",SUMIFS('Daily Log'!$N$6:$N$505,'Daily Log'!$B$6:$B$505,$A5))</f>
        <v/>
      </c>
      <c r="F5" s="10">
        <f>IF($A5="","",COUNTIFS('Daily Log'!$B$6:$B$505,$A5,'Daily Log'!$K$6:$K$505,"A"))</f>
        <v/>
      </c>
    </row>
    <row r="6">
      <c r="A6" s="6" t="inlineStr">
        <is>
          <t>Lakeview Office</t>
        </is>
      </c>
      <c r="B6" s="10">
        <f>IF($A6="","",COUNTIFS('Daily Log'!$B$6:$B$505,$A6,'Daily Log'!$K$6:$K$505,"P")+COUNTIFS('Daily Log'!$B$6:$B$505,$A6,'Daily Log'!$K$6:$K$505,"R"))</f>
        <v/>
      </c>
      <c r="C6" s="10">
        <f>IF($A6="","",COUNTIFS('Daily Log'!$B$6:$B$505,$A6,'Daily Log'!$F$6:$F$505,"N",'Daily Log'!$K$6:$K$505,"P")+COUNTIFS('Daily Log'!$B$6:$B$505,$A6,'Daily Log'!$F$6:$F$505,"N",'Daily Log'!$K$6:$K$505,"R")+COUNTIFS('Daily Log'!$B$6:$B$505,$A6,'Daily Log'!$F$6:$F$505,"III",'Daily Log'!$K$6:$K$505,"P")+COUNTIFS('Daily Log'!$B$6:$B$505,$A6,'Daily Log'!$F$6:$F$505,"III",'Daily Log'!$K$6:$K$505,"R"))</f>
        <v/>
      </c>
      <c r="D6" s="9">
        <f>IF($A6="","",SUMIFS('Daily Log'!$L$6:$L$505,'Daily Log'!$B$6:$B$505,$A6))</f>
        <v/>
      </c>
      <c r="E6" s="9">
        <f>IF($A6="","",SUMIFS('Daily Log'!$N$6:$N$505,'Daily Log'!$B$6:$B$505,$A6))</f>
        <v/>
      </c>
      <c r="F6" s="10">
        <f>IF($A6="","",COUNTIFS('Daily Log'!$B$6:$B$505,$A6,'Daily Log'!$K$6:$K$505,"A"))</f>
        <v/>
      </c>
    </row>
    <row r="7">
      <c r="A7" s="6" t="n"/>
      <c r="B7" s="10">
        <f>IF($A7="","",COUNTIFS('Daily Log'!$B$6:$B$505,$A7,'Daily Log'!$K$6:$K$505,"P")+COUNTIFS('Daily Log'!$B$6:$B$505,$A7,'Daily Log'!$K$6:$K$505,"R"))</f>
        <v/>
      </c>
      <c r="C7" s="10">
        <f>IF($A7="","",COUNTIFS('Daily Log'!$B$6:$B$505,$A7,'Daily Log'!$F$6:$F$505,"N",'Daily Log'!$K$6:$K$505,"P")+COUNTIFS('Daily Log'!$B$6:$B$505,$A7,'Daily Log'!$F$6:$F$505,"N",'Daily Log'!$K$6:$K$505,"R")+COUNTIFS('Daily Log'!$B$6:$B$505,$A7,'Daily Log'!$F$6:$F$505,"III",'Daily Log'!$K$6:$K$505,"P")+COUNTIFS('Daily Log'!$B$6:$B$505,$A7,'Daily Log'!$F$6:$F$505,"III",'Daily Log'!$K$6:$K$505,"R"))</f>
        <v/>
      </c>
      <c r="D7" s="9">
        <f>IF($A7="","",SUMIFS('Daily Log'!$L$6:$L$505,'Daily Log'!$B$6:$B$505,$A7))</f>
        <v/>
      </c>
      <c r="E7" s="9">
        <f>IF($A7="","",SUMIFS('Daily Log'!$N$6:$N$505,'Daily Log'!$B$6:$B$505,$A7))</f>
        <v/>
      </c>
      <c r="F7" s="10">
        <f>IF($A7="","",COUNTIFS('Daily Log'!$B$6:$B$505,$A7,'Daily Log'!$K$6:$K$505,"A"))</f>
        <v/>
      </c>
    </row>
    <row r="8">
      <c r="A8" s="6" t="n"/>
      <c r="B8" s="10">
        <f>IF($A8="","",COUNTIFS('Daily Log'!$B$6:$B$505,$A8,'Daily Log'!$K$6:$K$505,"P")+COUNTIFS('Daily Log'!$B$6:$B$505,$A8,'Daily Log'!$K$6:$K$505,"R"))</f>
        <v/>
      </c>
      <c r="C8" s="10">
        <f>IF($A8="","",COUNTIFS('Daily Log'!$B$6:$B$505,$A8,'Daily Log'!$F$6:$F$505,"N",'Daily Log'!$K$6:$K$505,"P")+COUNTIFS('Daily Log'!$B$6:$B$505,$A8,'Daily Log'!$F$6:$F$505,"N",'Daily Log'!$K$6:$K$505,"R")+COUNTIFS('Daily Log'!$B$6:$B$505,$A8,'Daily Log'!$F$6:$F$505,"III",'Daily Log'!$K$6:$K$505,"P")+COUNTIFS('Daily Log'!$B$6:$B$505,$A8,'Daily Log'!$F$6:$F$505,"III",'Daily Log'!$K$6:$K$505,"R"))</f>
        <v/>
      </c>
      <c r="D8" s="9">
        <f>IF($A8="","",SUMIFS('Daily Log'!$L$6:$L$505,'Daily Log'!$B$6:$B$505,$A8))</f>
        <v/>
      </c>
      <c r="E8" s="9">
        <f>IF($A8="","",SUMIFS('Daily Log'!$N$6:$N$505,'Daily Log'!$B$6:$B$505,$A8))</f>
        <v/>
      </c>
      <c r="F8" s="10">
        <f>IF($A8="","",COUNTIFS('Daily Log'!$B$6:$B$505,$A8,'Daily Log'!$K$6:$K$505,"A"))</f>
        <v/>
      </c>
    </row>
    <row r="9">
      <c r="A9" s="6" t="n"/>
      <c r="B9" s="10">
        <f>IF($A9="","",COUNTIFS('Daily Log'!$B$6:$B$505,$A9,'Daily Log'!$K$6:$K$505,"P")+COUNTIFS('Daily Log'!$B$6:$B$505,$A9,'Daily Log'!$K$6:$K$505,"R"))</f>
        <v/>
      </c>
      <c r="C9" s="10">
        <f>IF($A9="","",COUNTIFS('Daily Log'!$B$6:$B$505,$A9,'Daily Log'!$F$6:$F$505,"N",'Daily Log'!$K$6:$K$505,"P")+COUNTIFS('Daily Log'!$B$6:$B$505,$A9,'Daily Log'!$F$6:$F$505,"N",'Daily Log'!$K$6:$K$505,"R")+COUNTIFS('Daily Log'!$B$6:$B$505,$A9,'Daily Log'!$F$6:$F$505,"III",'Daily Log'!$K$6:$K$505,"P")+COUNTIFS('Daily Log'!$B$6:$B$505,$A9,'Daily Log'!$F$6:$F$505,"III",'Daily Log'!$K$6:$K$505,"R"))</f>
        <v/>
      </c>
      <c r="D9" s="9">
        <f>IF($A9="","",SUMIFS('Daily Log'!$L$6:$L$505,'Daily Log'!$B$6:$B$505,$A9))</f>
        <v/>
      </c>
      <c r="E9" s="9">
        <f>IF($A9="","",SUMIFS('Daily Log'!$N$6:$N$505,'Daily Log'!$B$6:$B$505,$A9))</f>
        <v/>
      </c>
      <c r="F9" s="10">
        <f>IF($A9="","",COUNTIFS('Daily Log'!$B$6:$B$505,$A9,'Daily Log'!$K$6:$K$505,"A"))</f>
        <v/>
      </c>
    </row>
    <row r="10">
      <c r="A10" s="6" t="n"/>
      <c r="B10" s="10">
        <f>IF($A10="","",COUNTIFS('Daily Log'!$B$6:$B$505,$A10,'Daily Log'!$K$6:$K$505,"P")+COUNTIFS('Daily Log'!$B$6:$B$505,$A10,'Daily Log'!$K$6:$K$505,"R"))</f>
        <v/>
      </c>
      <c r="C10" s="10">
        <f>IF($A10="","",COUNTIFS('Daily Log'!$B$6:$B$505,$A10,'Daily Log'!$F$6:$F$505,"N",'Daily Log'!$K$6:$K$505,"P")+COUNTIFS('Daily Log'!$B$6:$B$505,$A10,'Daily Log'!$F$6:$F$505,"N",'Daily Log'!$K$6:$K$505,"R")+COUNTIFS('Daily Log'!$B$6:$B$505,$A10,'Daily Log'!$F$6:$F$505,"III",'Daily Log'!$K$6:$K$505,"P")+COUNTIFS('Daily Log'!$B$6:$B$505,$A10,'Daily Log'!$F$6:$F$505,"III",'Daily Log'!$K$6:$K$505,"R"))</f>
        <v/>
      </c>
      <c r="D10" s="9">
        <f>IF($A10="","",SUMIFS('Daily Log'!$L$6:$L$505,'Daily Log'!$B$6:$B$505,$A10))</f>
        <v/>
      </c>
      <c r="E10" s="9">
        <f>IF($A10="","",SUMIFS('Daily Log'!$N$6:$N$505,'Daily Log'!$B$6:$B$505,$A10))</f>
        <v/>
      </c>
      <c r="F10" s="10">
        <f>IF($A10="","",COUNTIFS('Daily Log'!$B$6:$B$505,$A10,'Daily Log'!$K$6:$K$505,"A"))</f>
        <v/>
      </c>
    </row>
    <row r="11">
      <c r="A11" s="6" t="n"/>
      <c r="B11" s="10">
        <f>IF($A11="","",COUNTIFS('Daily Log'!$B$6:$B$505,$A11,'Daily Log'!$K$6:$K$505,"P")+COUNTIFS('Daily Log'!$B$6:$B$505,$A11,'Daily Log'!$K$6:$K$505,"R"))</f>
        <v/>
      </c>
      <c r="C11" s="10">
        <f>IF($A11="","",COUNTIFS('Daily Log'!$B$6:$B$505,$A11,'Daily Log'!$F$6:$F$505,"N",'Daily Log'!$K$6:$K$505,"P")+COUNTIFS('Daily Log'!$B$6:$B$505,$A11,'Daily Log'!$F$6:$F$505,"N",'Daily Log'!$K$6:$K$505,"R")+COUNTIFS('Daily Log'!$B$6:$B$505,$A11,'Daily Log'!$F$6:$F$505,"III",'Daily Log'!$K$6:$K$505,"P")+COUNTIFS('Daily Log'!$B$6:$B$505,$A11,'Daily Log'!$F$6:$F$505,"III",'Daily Log'!$K$6:$K$505,"R"))</f>
        <v/>
      </c>
      <c r="D11" s="9">
        <f>IF($A11="","",SUMIFS('Daily Log'!$L$6:$L$505,'Daily Log'!$B$6:$B$505,$A11))</f>
        <v/>
      </c>
      <c r="E11" s="9">
        <f>IF($A11="","",SUMIFS('Daily Log'!$N$6:$N$505,'Daily Log'!$B$6:$B$505,$A11))</f>
        <v/>
      </c>
      <c r="F11" s="10">
        <f>IF($A11="","",COUNTIFS('Daily Log'!$B$6:$B$505,$A11,'Daily Log'!$K$6:$K$505,"A"))</f>
        <v/>
      </c>
    </row>
    <row r="12">
      <c r="A12" s="6" t="n"/>
      <c r="B12" s="10">
        <f>IF($A12="","",COUNTIFS('Daily Log'!$B$6:$B$505,$A12,'Daily Log'!$K$6:$K$505,"P")+COUNTIFS('Daily Log'!$B$6:$B$505,$A12,'Daily Log'!$K$6:$K$505,"R"))</f>
        <v/>
      </c>
      <c r="C12" s="10">
        <f>IF($A12="","",COUNTIFS('Daily Log'!$B$6:$B$505,$A12,'Daily Log'!$F$6:$F$505,"N",'Daily Log'!$K$6:$K$505,"P")+COUNTIFS('Daily Log'!$B$6:$B$505,$A12,'Daily Log'!$F$6:$F$505,"N",'Daily Log'!$K$6:$K$505,"R")+COUNTIFS('Daily Log'!$B$6:$B$505,$A12,'Daily Log'!$F$6:$F$505,"III",'Daily Log'!$K$6:$K$505,"P")+COUNTIFS('Daily Log'!$B$6:$B$505,$A12,'Daily Log'!$F$6:$F$505,"III",'Daily Log'!$K$6:$K$505,"R"))</f>
        <v/>
      </c>
      <c r="D12" s="9">
        <f>IF($A12="","",SUMIFS('Daily Log'!$L$6:$L$505,'Daily Log'!$B$6:$B$505,$A12))</f>
        <v/>
      </c>
      <c r="E12" s="9">
        <f>IF($A12="","",SUMIFS('Daily Log'!$N$6:$N$505,'Daily Log'!$B$6:$B$505,$A12))</f>
        <v/>
      </c>
      <c r="F12" s="10">
        <f>IF($A12="","",COUNTIFS('Daily Log'!$B$6:$B$505,$A12,'Daily Log'!$K$6:$K$505,"A"))</f>
        <v/>
      </c>
    </row>
    <row r="13">
      <c r="A13" s="6" t="n"/>
      <c r="B13" s="10">
        <f>IF($A13="","",COUNTIFS('Daily Log'!$B$6:$B$505,$A13,'Daily Log'!$K$6:$K$505,"P")+COUNTIFS('Daily Log'!$B$6:$B$505,$A13,'Daily Log'!$K$6:$K$505,"R"))</f>
        <v/>
      </c>
      <c r="C13" s="10">
        <f>IF($A13="","",COUNTIFS('Daily Log'!$B$6:$B$505,$A13,'Daily Log'!$F$6:$F$505,"N",'Daily Log'!$K$6:$K$505,"P")+COUNTIFS('Daily Log'!$B$6:$B$505,$A13,'Daily Log'!$F$6:$F$505,"N",'Daily Log'!$K$6:$K$505,"R")+COUNTIFS('Daily Log'!$B$6:$B$505,$A13,'Daily Log'!$F$6:$F$505,"III",'Daily Log'!$K$6:$K$505,"P")+COUNTIFS('Daily Log'!$B$6:$B$505,$A13,'Daily Log'!$F$6:$F$505,"III",'Daily Log'!$K$6:$K$505,"R"))</f>
        <v/>
      </c>
      <c r="D13" s="9">
        <f>IF($A13="","",SUMIFS('Daily Log'!$L$6:$L$505,'Daily Log'!$B$6:$B$505,$A13))</f>
        <v/>
      </c>
      <c r="E13" s="9">
        <f>IF($A13="","",SUMIFS('Daily Log'!$N$6:$N$505,'Daily Log'!$B$6:$B$505,$A13))</f>
        <v/>
      </c>
      <c r="F13" s="10">
        <f>IF($A13="","",COUNTIFS('Daily Log'!$B$6:$B$505,$A13,'Daily Log'!$K$6:$K$505,"A"))</f>
        <v/>
      </c>
    </row>
    <row r="14">
      <c r="A14" s="6" t="n"/>
      <c r="B14" s="10">
        <f>IF($A14="","",COUNTIFS('Daily Log'!$B$6:$B$505,$A14,'Daily Log'!$K$6:$K$505,"P")+COUNTIFS('Daily Log'!$B$6:$B$505,$A14,'Daily Log'!$K$6:$K$505,"R"))</f>
        <v/>
      </c>
      <c r="C14" s="10">
        <f>IF($A14="","",COUNTIFS('Daily Log'!$B$6:$B$505,$A14,'Daily Log'!$F$6:$F$505,"N",'Daily Log'!$K$6:$K$505,"P")+COUNTIFS('Daily Log'!$B$6:$B$505,$A14,'Daily Log'!$F$6:$F$505,"N",'Daily Log'!$K$6:$K$505,"R")+COUNTIFS('Daily Log'!$B$6:$B$505,$A14,'Daily Log'!$F$6:$F$505,"III",'Daily Log'!$K$6:$K$505,"P")+COUNTIFS('Daily Log'!$B$6:$B$505,$A14,'Daily Log'!$F$6:$F$505,"III",'Daily Log'!$K$6:$K$505,"R"))</f>
        <v/>
      </c>
      <c r="D14" s="9">
        <f>IF($A14="","",SUMIFS('Daily Log'!$L$6:$L$505,'Daily Log'!$B$6:$B$505,$A14))</f>
        <v/>
      </c>
      <c r="E14" s="9">
        <f>IF($A14="","",SUMIFS('Daily Log'!$N$6:$N$505,'Daily Log'!$B$6:$B$505,$A14))</f>
        <v/>
      </c>
      <c r="F14" s="10">
        <f>IF($A14="","",COUNTIFS('Daily Log'!$B$6:$B$505,$A14,'Daily Log'!$K$6:$K$505,"A"))</f>
        <v/>
      </c>
    </row>
    <row r="15">
      <c r="A15" s="6" t="n"/>
      <c r="B15" s="10">
        <f>IF($A15="","",COUNTIFS('Daily Log'!$B$6:$B$505,$A15,'Daily Log'!$K$6:$K$505,"P")+COUNTIFS('Daily Log'!$B$6:$B$505,$A15,'Daily Log'!$K$6:$K$505,"R"))</f>
        <v/>
      </c>
      <c r="C15" s="10">
        <f>IF($A15="","",COUNTIFS('Daily Log'!$B$6:$B$505,$A15,'Daily Log'!$F$6:$F$505,"N",'Daily Log'!$K$6:$K$505,"P")+COUNTIFS('Daily Log'!$B$6:$B$505,$A15,'Daily Log'!$F$6:$F$505,"N",'Daily Log'!$K$6:$K$505,"R")+COUNTIFS('Daily Log'!$B$6:$B$505,$A15,'Daily Log'!$F$6:$F$505,"III",'Daily Log'!$K$6:$K$505,"P")+COUNTIFS('Daily Log'!$B$6:$B$505,$A15,'Daily Log'!$F$6:$F$505,"III",'Daily Log'!$K$6:$K$505,"R"))</f>
        <v/>
      </c>
      <c r="D15" s="9">
        <f>IF($A15="","",SUMIFS('Daily Log'!$L$6:$L$505,'Daily Log'!$B$6:$B$505,$A15))</f>
        <v/>
      </c>
      <c r="E15" s="9">
        <f>IF($A15="","",SUMIFS('Daily Log'!$N$6:$N$505,'Daily Log'!$B$6:$B$505,$A15))</f>
        <v/>
      </c>
      <c r="F15" s="10">
        <f>IF($A15="","",COUNTIFS('Daily Log'!$B$6:$B$505,$A15,'Daily Log'!$K$6:$K$505,"A"))</f>
        <v/>
      </c>
    </row>
    <row r="16">
      <c r="A16" s="6" t="n"/>
      <c r="B16" s="10">
        <f>IF($A16="","",COUNTIFS('Daily Log'!$B$6:$B$505,$A16,'Daily Log'!$K$6:$K$505,"P")+COUNTIFS('Daily Log'!$B$6:$B$505,$A16,'Daily Log'!$K$6:$K$505,"R"))</f>
        <v/>
      </c>
      <c r="C16" s="10">
        <f>IF($A16="","",COUNTIFS('Daily Log'!$B$6:$B$505,$A16,'Daily Log'!$F$6:$F$505,"N",'Daily Log'!$K$6:$K$505,"P")+COUNTIFS('Daily Log'!$B$6:$B$505,$A16,'Daily Log'!$F$6:$F$505,"N",'Daily Log'!$K$6:$K$505,"R")+COUNTIFS('Daily Log'!$B$6:$B$505,$A16,'Daily Log'!$F$6:$F$505,"III",'Daily Log'!$K$6:$K$505,"P")+COUNTIFS('Daily Log'!$B$6:$B$505,$A16,'Daily Log'!$F$6:$F$505,"III",'Daily Log'!$K$6:$K$505,"R"))</f>
        <v/>
      </c>
      <c r="D16" s="9">
        <f>IF($A16="","",SUMIFS('Daily Log'!$L$6:$L$505,'Daily Log'!$B$6:$B$505,$A16))</f>
        <v/>
      </c>
      <c r="E16" s="9">
        <f>IF($A16="","",SUMIFS('Daily Log'!$N$6:$N$505,'Daily Log'!$B$6:$B$505,$A16))</f>
        <v/>
      </c>
      <c r="F16" s="10">
        <f>IF($A16="","",COUNTIFS('Daily Log'!$B$6:$B$505,$A16,'Daily Log'!$K$6:$K$505,"A"))</f>
        <v/>
      </c>
    </row>
    <row r="17">
      <c r="A17" s="6" t="n"/>
      <c r="B17" s="10">
        <f>IF($A17="","",COUNTIFS('Daily Log'!$B$6:$B$505,$A17,'Daily Log'!$K$6:$K$505,"P")+COUNTIFS('Daily Log'!$B$6:$B$505,$A17,'Daily Log'!$K$6:$K$505,"R"))</f>
        <v/>
      </c>
      <c r="C17" s="10">
        <f>IF($A17="","",COUNTIFS('Daily Log'!$B$6:$B$505,$A17,'Daily Log'!$F$6:$F$505,"N",'Daily Log'!$K$6:$K$505,"P")+COUNTIFS('Daily Log'!$B$6:$B$505,$A17,'Daily Log'!$F$6:$F$505,"N",'Daily Log'!$K$6:$K$505,"R")+COUNTIFS('Daily Log'!$B$6:$B$505,$A17,'Daily Log'!$F$6:$F$505,"III",'Daily Log'!$K$6:$K$505,"P")+COUNTIFS('Daily Log'!$B$6:$B$505,$A17,'Daily Log'!$F$6:$F$505,"III",'Daily Log'!$K$6:$K$505,"R"))</f>
        <v/>
      </c>
      <c r="D17" s="9">
        <f>IF($A17="","",SUMIFS('Daily Log'!$L$6:$L$505,'Daily Log'!$B$6:$B$505,$A17))</f>
        <v/>
      </c>
      <c r="E17" s="9">
        <f>IF($A17="","",SUMIFS('Daily Log'!$N$6:$N$505,'Daily Log'!$B$6:$B$505,$A17))</f>
        <v/>
      </c>
      <c r="F17" s="10">
        <f>IF($A17="","",COUNTIFS('Daily Log'!$B$6:$B$505,$A17,'Daily Log'!$K$6:$K$505,"A"))</f>
        <v/>
      </c>
    </row>
    <row r="18">
      <c r="A18" s="6" t="n"/>
      <c r="B18" s="10">
        <f>IF($A18="","",COUNTIFS('Daily Log'!$B$6:$B$505,$A18,'Daily Log'!$K$6:$K$505,"P")+COUNTIFS('Daily Log'!$B$6:$B$505,$A18,'Daily Log'!$K$6:$K$505,"R"))</f>
        <v/>
      </c>
      <c r="C18" s="10">
        <f>IF($A18="","",COUNTIFS('Daily Log'!$B$6:$B$505,$A18,'Daily Log'!$F$6:$F$505,"N",'Daily Log'!$K$6:$K$505,"P")+COUNTIFS('Daily Log'!$B$6:$B$505,$A18,'Daily Log'!$F$6:$F$505,"N",'Daily Log'!$K$6:$K$505,"R")+COUNTIFS('Daily Log'!$B$6:$B$505,$A18,'Daily Log'!$F$6:$F$505,"III",'Daily Log'!$K$6:$K$505,"P")+COUNTIFS('Daily Log'!$B$6:$B$505,$A18,'Daily Log'!$F$6:$F$505,"III",'Daily Log'!$K$6:$K$505,"R"))</f>
        <v/>
      </c>
      <c r="D18" s="9">
        <f>IF($A18="","",SUMIFS('Daily Log'!$L$6:$L$505,'Daily Log'!$B$6:$B$505,$A18))</f>
        <v/>
      </c>
      <c r="E18" s="9">
        <f>IF($A18="","",SUMIFS('Daily Log'!$N$6:$N$505,'Daily Log'!$B$6:$B$505,$A18))</f>
        <v/>
      </c>
      <c r="F18" s="10">
        <f>IF($A18="","",COUNTIFS('Daily Log'!$B$6:$B$505,$A18,'Daily Log'!$K$6:$K$505,"A"))</f>
        <v/>
      </c>
    </row>
    <row r="19">
      <c r="A19" s="6" t="n"/>
      <c r="B19" s="10">
        <f>IF($A19="","",COUNTIFS('Daily Log'!$B$6:$B$505,$A19,'Daily Log'!$K$6:$K$505,"P")+COUNTIFS('Daily Log'!$B$6:$B$505,$A19,'Daily Log'!$K$6:$K$505,"R"))</f>
        <v/>
      </c>
      <c r="C19" s="10">
        <f>IF($A19="","",COUNTIFS('Daily Log'!$B$6:$B$505,$A19,'Daily Log'!$F$6:$F$505,"N",'Daily Log'!$K$6:$K$505,"P")+COUNTIFS('Daily Log'!$B$6:$B$505,$A19,'Daily Log'!$F$6:$F$505,"N",'Daily Log'!$K$6:$K$505,"R")+COUNTIFS('Daily Log'!$B$6:$B$505,$A19,'Daily Log'!$F$6:$F$505,"III",'Daily Log'!$K$6:$K$505,"P")+COUNTIFS('Daily Log'!$B$6:$B$505,$A19,'Daily Log'!$F$6:$F$505,"III",'Daily Log'!$K$6:$K$505,"R"))</f>
        <v/>
      </c>
      <c r="D19" s="9">
        <f>IF($A19="","",SUMIFS('Daily Log'!$L$6:$L$505,'Daily Log'!$B$6:$B$505,$A19))</f>
        <v/>
      </c>
      <c r="E19" s="9">
        <f>IF($A19="","",SUMIFS('Daily Log'!$N$6:$N$505,'Daily Log'!$B$6:$B$505,$A19))</f>
        <v/>
      </c>
      <c r="F19" s="10">
        <f>IF($A19="","",COUNTIFS('Daily Log'!$B$6:$B$505,$A19,'Daily Log'!$K$6:$K$505,"A"))</f>
        <v/>
      </c>
    </row>
    <row r="20">
      <c r="A20" s="6" t="n"/>
      <c r="B20" s="10">
        <f>IF($A20="","",COUNTIFS('Daily Log'!$B$6:$B$505,$A20,'Daily Log'!$K$6:$K$505,"P")+COUNTIFS('Daily Log'!$B$6:$B$505,$A20,'Daily Log'!$K$6:$K$505,"R"))</f>
        <v/>
      </c>
      <c r="C20" s="10">
        <f>IF($A20="","",COUNTIFS('Daily Log'!$B$6:$B$505,$A20,'Daily Log'!$F$6:$F$505,"N",'Daily Log'!$K$6:$K$505,"P")+COUNTIFS('Daily Log'!$B$6:$B$505,$A20,'Daily Log'!$F$6:$F$505,"N",'Daily Log'!$K$6:$K$505,"R")+COUNTIFS('Daily Log'!$B$6:$B$505,$A20,'Daily Log'!$F$6:$F$505,"III",'Daily Log'!$K$6:$K$505,"P")+COUNTIFS('Daily Log'!$B$6:$B$505,$A20,'Daily Log'!$F$6:$F$505,"III",'Daily Log'!$K$6:$K$505,"R"))</f>
        <v/>
      </c>
      <c r="D20" s="9">
        <f>IF($A20="","",SUMIFS('Daily Log'!$L$6:$L$505,'Daily Log'!$B$6:$B$505,$A20))</f>
        <v/>
      </c>
      <c r="E20" s="9">
        <f>IF($A20="","",SUMIFS('Daily Log'!$N$6:$N$505,'Daily Log'!$B$6:$B$505,$A20))</f>
        <v/>
      </c>
      <c r="F20" s="10">
        <f>IF($A20="","",COUNTIFS('Daily Log'!$B$6:$B$505,$A20,'Daily Log'!$K$6:$K$505,"A"))</f>
        <v/>
      </c>
    </row>
    <row r="21">
      <c r="A21" s="6" t="n"/>
      <c r="B21" s="10">
        <f>IF($A21="","",COUNTIFS('Daily Log'!$B$6:$B$505,$A21,'Daily Log'!$K$6:$K$505,"P")+COUNTIFS('Daily Log'!$B$6:$B$505,$A21,'Daily Log'!$K$6:$K$505,"R"))</f>
        <v/>
      </c>
      <c r="C21" s="10">
        <f>IF($A21="","",COUNTIFS('Daily Log'!$B$6:$B$505,$A21,'Daily Log'!$F$6:$F$505,"N",'Daily Log'!$K$6:$K$505,"P")+COUNTIFS('Daily Log'!$B$6:$B$505,$A21,'Daily Log'!$F$6:$F$505,"N",'Daily Log'!$K$6:$K$505,"R")+COUNTIFS('Daily Log'!$B$6:$B$505,$A21,'Daily Log'!$F$6:$F$505,"III",'Daily Log'!$K$6:$K$505,"P")+COUNTIFS('Daily Log'!$B$6:$B$505,$A21,'Daily Log'!$F$6:$F$505,"III",'Daily Log'!$K$6:$K$505,"R"))</f>
        <v/>
      </c>
      <c r="D21" s="9">
        <f>IF($A21="","",SUMIFS('Daily Log'!$L$6:$L$505,'Daily Log'!$B$6:$B$505,$A21))</f>
        <v/>
      </c>
      <c r="E21" s="9">
        <f>IF($A21="","",SUMIFS('Daily Log'!$N$6:$N$505,'Daily Log'!$B$6:$B$505,$A21))</f>
        <v/>
      </c>
      <c r="F21" s="10">
        <f>IF($A21="","",COUNTIFS('Daily Log'!$B$6:$B$505,$A21,'Daily Log'!$K$6:$K$505,"A"))</f>
        <v/>
      </c>
    </row>
    <row r="22">
      <c r="A22" s="6" t="n"/>
      <c r="B22" s="10">
        <f>IF($A22="","",COUNTIFS('Daily Log'!$B$6:$B$505,$A22,'Daily Log'!$K$6:$K$505,"P")+COUNTIFS('Daily Log'!$B$6:$B$505,$A22,'Daily Log'!$K$6:$K$505,"R"))</f>
        <v/>
      </c>
      <c r="C22" s="10">
        <f>IF($A22="","",COUNTIFS('Daily Log'!$B$6:$B$505,$A22,'Daily Log'!$F$6:$F$505,"N",'Daily Log'!$K$6:$K$505,"P")+COUNTIFS('Daily Log'!$B$6:$B$505,$A22,'Daily Log'!$F$6:$F$505,"N",'Daily Log'!$K$6:$K$505,"R")+COUNTIFS('Daily Log'!$B$6:$B$505,$A22,'Daily Log'!$F$6:$F$505,"III",'Daily Log'!$K$6:$K$505,"P")+COUNTIFS('Daily Log'!$B$6:$B$505,$A22,'Daily Log'!$F$6:$F$505,"III",'Daily Log'!$K$6:$K$505,"R"))</f>
        <v/>
      </c>
      <c r="D22" s="9">
        <f>IF($A22="","",SUMIFS('Daily Log'!$L$6:$L$505,'Daily Log'!$B$6:$B$505,$A22))</f>
        <v/>
      </c>
      <c r="E22" s="9">
        <f>IF($A22="","",SUMIFS('Daily Log'!$N$6:$N$505,'Daily Log'!$B$6:$B$505,$A22))</f>
        <v/>
      </c>
      <c r="F22" s="10">
        <f>IF($A22="","",COUNTIFS('Daily Log'!$B$6:$B$505,$A22,'Daily Log'!$K$6:$K$505,"A"))</f>
        <v/>
      </c>
    </row>
    <row r="23">
      <c r="A23" s="6" t="n"/>
      <c r="B23" s="10">
        <f>IF($A23="","",COUNTIFS('Daily Log'!$B$6:$B$505,$A23,'Daily Log'!$K$6:$K$505,"P")+COUNTIFS('Daily Log'!$B$6:$B$505,$A23,'Daily Log'!$K$6:$K$505,"R"))</f>
        <v/>
      </c>
      <c r="C23" s="10">
        <f>IF($A23="","",COUNTIFS('Daily Log'!$B$6:$B$505,$A23,'Daily Log'!$F$6:$F$505,"N",'Daily Log'!$K$6:$K$505,"P")+COUNTIFS('Daily Log'!$B$6:$B$505,$A23,'Daily Log'!$F$6:$F$505,"N",'Daily Log'!$K$6:$K$505,"R")+COUNTIFS('Daily Log'!$B$6:$B$505,$A23,'Daily Log'!$F$6:$F$505,"III",'Daily Log'!$K$6:$K$505,"P")+COUNTIFS('Daily Log'!$B$6:$B$505,$A23,'Daily Log'!$F$6:$F$505,"III",'Daily Log'!$K$6:$K$505,"R"))</f>
        <v/>
      </c>
      <c r="D23" s="9">
        <f>IF($A23="","",SUMIFS('Daily Log'!$L$6:$L$505,'Daily Log'!$B$6:$B$505,$A23))</f>
        <v/>
      </c>
      <c r="E23" s="9">
        <f>IF($A23="","",SUMIFS('Daily Log'!$N$6:$N$505,'Daily Log'!$B$6:$B$505,$A23))</f>
        <v/>
      </c>
      <c r="F23" s="10">
        <f>IF($A23="","",COUNTIFS('Daily Log'!$B$6:$B$505,$A23,'Daily Log'!$K$6:$K$505,"A"))</f>
        <v/>
      </c>
    </row>
    <row r="24">
      <c r="A24" s="6" t="n"/>
      <c r="B24" s="10">
        <f>IF($A24="","",COUNTIFS('Daily Log'!$B$6:$B$505,$A24,'Daily Log'!$K$6:$K$505,"P")+COUNTIFS('Daily Log'!$B$6:$B$505,$A24,'Daily Log'!$K$6:$K$505,"R"))</f>
        <v/>
      </c>
      <c r="C24" s="10">
        <f>IF($A24="","",COUNTIFS('Daily Log'!$B$6:$B$505,$A24,'Daily Log'!$F$6:$F$505,"N",'Daily Log'!$K$6:$K$505,"P")+COUNTIFS('Daily Log'!$B$6:$B$505,$A24,'Daily Log'!$F$6:$F$505,"N",'Daily Log'!$K$6:$K$505,"R")+COUNTIFS('Daily Log'!$B$6:$B$505,$A24,'Daily Log'!$F$6:$F$505,"III",'Daily Log'!$K$6:$K$505,"P")+COUNTIFS('Daily Log'!$B$6:$B$505,$A24,'Daily Log'!$F$6:$F$505,"III",'Daily Log'!$K$6:$K$505,"R"))</f>
        <v/>
      </c>
      <c r="D24" s="9">
        <f>IF($A24="","",SUMIFS('Daily Log'!$L$6:$L$505,'Daily Log'!$B$6:$B$505,$A24))</f>
        <v/>
      </c>
      <c r="E24" s="9">
        <f>IF($A24="","",SUMIFS('Daily Log'!$N$6:$N$505,'Daily Log'!$B$6:$B$505,$A24))</f>
        <v/>
      </c>
      <c r="F24" s="10">
        <f>IF($A24="","",COUNTIFS('Daily Log'!$B$6:$B$505,$A24,'Daily Log'!$K$6:$K$505,"A"))</f>
        <v/>
      </c>
    </row>
    <row r="25">
      <c r="A25" s="6" t="n"/>
      <c r="B25" s="10">
        <f>IF($A25="","",COUNTIFS('Daily Log'!$B$6:$B$505,$A25,'Daily Log'!$K$6:$K$505,"P")+COUNTIFS('Daily Log'!$B$6:$B$505,$A25,'Daily Log'!$K$6:$K$505,"R"))</f>
        <v/>
      </c>
      <c r="C25" s="10">
        <f>IF($A25="","",COUNTIFS('Daily Log'!$B$6:$B$505,$A25,'Daily Log'!$F$6:$F$505,"N",'Daily Log'!$K$6:$K$505,"P")+COUNTIFS('Daily Log'!$B$6:$B$505,$A25,'Daily Log'!$F$6:$F$505,"N",'Daily Log'!$K$6:$K$505,"R")+COUNTIFS('Daily Log'!$B$6:$B$505,$A25,'Daily Log'!$F$6:$F$505,"III",'Daily Log'!$K$6:$K$505,"P")+COUNTIFS('Daily Log'!$B$6:$B$505,$A25,'Daily Log'!$F$6:$F$505,"III",'Daily Log'!$K$6:$K$505,"R"))</f>
        <v/>
      </c>
      <c r="D25" s="9">
        <f>IF($A25="","",SUMIFS('Daily Log'!$L$6:$L$505,'Daily Log'!$B$6:$B$505,$A25))</f>
        <v/>
      </c>
      <c r="E25" s="9">
        <f>IF($A25="","",SUMIFS('Daily Log'!$N$6:$N$505,'Daily Log'!$B$6:$B$505,$A25))</f>
        <v/>
      </c>
      <c r="F25" s="10">
        <f>IF($A25="","",COUNTIFS('Daily Log'!$B$6:$B$505,$A25,'Daily Log'!$K$6:$K$505,"A"))</f>
        <v/>
      </c>
    </row>
    <row r="26">
      <c r="A26" s="6" t="n"/>
      <c r="B26" s="10">
        <f>IF($A26="","",COUNTIFS('Daily Log'!$B$6:$B$505,$A26,'Daily Log'!$K$6:$K$505,"P")+COUNTIFS('Daily Log'!$B$6:$B$505,$A26,'Daily Log'!$K$6:$K$505,"R"))</f>
        <v/>
      </c>
      <c r="C26" s="10">
        <f>IF($A26="","",COUNTIFS('Daily Log'!$B$6:$B$505,$A26,'Daily Log'!$F$6:$F$505,"N",'Daily Log'!$K$6:$K$505,"P")+COUNTIFS('Daily Log'!$B$6:$B$505,$A26,'Daily Log'!$F$6:$F$505,"N",'Daily Log'!$K$6:$K$505,"R")+COUNTIFS('Daily Log'!$B$6:$B$505,$A26,'Daily Log'!$F$6:$F$505,"III",'Daily Log'!$K$6:$K$505,"P")+COUNTIFS('Daily Log'!$B$6:$B$505,$A26,'Daily Log'!$F$6:$F$505,"III",'Daily Log'!$K$6:$K$505,"R"))</f>
        <v/>
      </c>
      <c r="D26" s="9">
        <f>IF($A26="","",SUMIFS('Daily Log'!$L$6:$L$505,'Daily Log'!$B$6:$B$505,$A26))</f>
        <v/>
      </c>
      <c r="E26" s="9">
        <f>IF($A26="","",SUMIFS('Daily Log'!$N$6:$N$505,'Daily Log'!$B$6:$B$505,$A26))</f>
        <v/>
      </c>
      <c r="F26" s="10">
        <f>IF($A26="","",COUNTIFS('Daily Log'!$B$6:$B$505,$A26,'Daily Log'!$K$6:$K$505,"A"))</f>
        <v/>
      </c>
    </row>
    <row r="27">
      <c r="A27" s="6" t="n"/>
      <c r="B27" s="10">
        <f>IF($A27="","",COUNTIFS('Daily Log'!$B$6:$B$505,$A27,'Daily Log'!$K$6:$K$505,"P")+COUNTIFS('Daily Log'!$B$6:$B$505,$A27,'Daily Log'!$K$6:$K$505,"R"))</f>
        <v/>
      </c>
      <c r="C27" s="10">
        <f>IF($A27="","",COUNTIFS('Daily Log'!$B$6:$B$505,$A27,'Daily Log'!$F$6:$F$505,"N",'Daily Log'!$K$6:$K$505,"P")+COUNTIFS('Daily Log'!$B$6:$B$505,$A27,'Daily Log'!$F$6:$F$505,"N",'Daily Log'!$K$6:$K$505,"R")+COUNTIFS('Daily Log'!$B$6:$B$505,$A27,'Daily Log'!$F$6:$F$505,"III",'Daily Log'!$K$6:$K$505,"P")+COUNTIFS('Daily Log'!$B$6:$B$505,$A27,'Daily Log'!$F$6:$F$505,"III",'Daily Log'!$K$6:$K$505,"R"))</f>
        <v/>
      </c>
      <c r="D27" s="9">
        <f>IF($A27="","",SUMIFS('Daily Log'!$L$6:$L$505,'Daily Log'!$B$6:$B$505,$A27))</f>
        <v/>
      </c>
      <c r="E27" s="9">
        <f>IF($A27="","",SUMIFS('Daily Log'!$N$6:$N$505,'Daily Log'!$B$6:$B$505,$A27))</f>
        <v/>
      </c>
      <c r="F27" s="10">
        <f>IF($A27="","",COUNTIFS('Daily Log'!$B$6:$B$505,$A27,'Daily Log'!$K$6:$K$505,"A"))</f>
        <v/>
      </c>
    </row>
    <row r="28">
      <c r="A28" s="6" t="n"/>
      <c r="B28" s="10">
        <f>IF($A28="","",COUNTIFS('Daily Log'!$B$6:$B$505,$A28,'Daily Log'!$K$6:$K$505,"P")+COUNTIFS('Daily Log'!$B$6:$B$505,$A28,'Daily Log'!$K$6:$K$505,"R"))</f>
        <v/>
      </c>
      <c r="C28" s="10">
        <f>IF($A28="","",COUNTIFS('Daily Log'!$B$6:$B$505,$A28,'Daily Log'!$F$6:$F$505,"N",'Daily Log'!$K$6:$K$505,"P")+COUNTIFS('Daily Log'!$B$6:$B$505,$A28,'Daily Log'!$F$6:$F$505,"N",'Daily Log'!$K$6:$K$505,"R")+COUNTIFS('Daily Log'!$B$6:$B$505,$A28,'Daily Log'!$F$6:$F$505,"III",'Daily Log'!$K$6:$K$505,"P")+COUNTIFS('Daily Log'!$B$6:$B$505,$A28,'Daily Log'!$F$6:$F$505,"III",'Daily Log'!$K$6:$K$505,"R"))</f>
        <v/>
      </c>
      <c r="D28" s="9">
        <f>IF($A28="","",SUMIFS('Daily Log'!$L$6:$L$505,'Daily Log'!$B$6:$B$505,$A28))</f>
        <v/>
      </c>
      <c r="E28" s="9">
        <f>IF($A28="","",SUMIFS('Daily Log'!$N$6:$N$505,'Daily Log'!$B$6:$B$505,$A28))</f>
        <v/>
      </c>
      <c r="F28" s="10">
        <f>IF($A28="","",COUNTIFS('Daily Log'!$B$6:$B$505,$A28,'Daily Log'!$K$6:$K$505,"A"))</f>
        <v/>
      </c>
    </row>
    <row r="29">
      <c r="A29" s="6" t="n"/>
      <c r="B29" s="10">
        <f>IF($A29="","",COUNTIFS('Daily Log'!$B$6:$B$505,$A29,'Daily Log'!$K$6:$K$505,"P")+COUNTIFS('Daily Log'!$B$6:$B$505,$A29,'Daily Log'!$K$6:$K$505,"R"))</f>
        <v/>
      </c>
      <c r="C29" s="10">
        <f>IF($A29="","",COUNTIFS('Daily Log'!$B$6:$B$505,$A29,'Daily Log'!$F$6:$F$505,"N",'Daily Log'!$K$6:$K$505,"P")+COUNTIFS('Daily Log'!$B$6:$B$505,$A29,'Daily Log'!$F$6:$F$505,"N",'Daily Log'!$K$6:$K$505,"R")+COUNTIFS('Daily Log'!$B$6:$B$505,$A29,'Daily Log'!$F$6:$F$505,"III",'Daily Log'!$K$6:$K$505,"P")+COUNTIFS('Daily Log'!$B$6:$B$505,$A29,'Daily Log'!$F$6:$F$505,"III",'Daily Log'!$K$6:$K$505,"R"))</f>
        <v/>
      </c>
      <c r="D29" s="9">
        <f>IF($A29="","",SUMIFS('Daily Log'!$L$6:$L$505,'Daily Log'!$B$6:$B$505,$A29))</f>
        <v/>
      </c>
      <c r="E29" s="9">
        <f>IF($A29="","",SUMIFS('Daily Log'!$N$6:$N$505,'Daily Log'!$B$6:$B$505,$A29))</f>
        <v/>
      </c>
      <c r="F29" s="10">
        <f>IF($A29="","",COUNTIFS('Daily Log'!$B$6:$B$505,$A29,'Daily Log'!$K$6:$K$505,"A"))</f>
        <v/>
      </c>
    </row>
    <row r="30">
      <c r="A30" s="6" t="n"/>
      <c r="B30" s="10">
        <f>IF($A30="","",COUNTIFS('Daily Log'!$B$6:$B$505,$A30,'Daily Log'!$K$6:$K$505,"P")+COUNTIFS('Daily Log'!$B$6:$B$505,$A30,'Daily Log'!$K$6:$K$505,"R"))</f>
        <v/>
      </c>
      <c r="C30" s="10">
        <f>IF($A30="","",COUNTIFS('Daily Log'!$B$6:$B$505,$A30,'Daily Log'!$F$6:$F$505,"N",'Daily Log'!$K$6:$K$505,"P")+COUNTIFS('Daily Log'!$B$6:$B$505,$A30,'Daily Log'!$F$6:$F$505,"N",'Daily Log'!$K$6:$K$505,"R")+COUNTIFS('Daily Log'!$B$6:$B$505,$A30,'Daily Log'!$F$6:$F$505,"III",'Daily Log'!$K$6:$K$505,"P")+COUNTIFS('Daily Log'!$B$6:$B$505,$A30,'Daily Log'!$F$6:$F$505,"III",'Daily Log'!$K$6:$K$505,"R"))</f>
        <v/>
      </c>
      <c r="D30" s="9">
        <f>IF($A30="","",SUMIFS('Daily Log'!$L$6:$L$505,'Daily Log'!$B$6:$B$505,$A30))</f>
        <v/>
      </c>
      <c r="E30" s="9">
        <f>IF($A30="","",SUMIFS('Daily Log'!$N$6:$N$505,'Daily Log'!$B$6:$B$505,$A30))</f>
        <v/>
      </c>
      <c r="F30" s="10">
        <f>IF($A30="","",COUNTIFS('Daily Log'!$B$6:$B$505,$A30,'Daily Log'!$K$6:$K$505,"A"))</f>
        <v/>
      </c>
    </row>
    <row r="31">
      <c r="A31" s="6" t="n"/>
      <c r="B31" s="10">
        <f>IF($A31="","",COUNTIFS('Daily Log'!$B$6:$B$505,$A31,'Daily Log'!$K$6:$K$505,"P")+COUNTIFS('Daily Log'!$B$6:$B$505,$A31,'Daily Log'!$K$6:$K$505,"R"))</f>
        <v/>
      </c>
      <c r="C31" s="10">
        <f>IF($A31="","",COUNTIFS('Daily Log'!$B$6:$B$505,$A31,'Daily Log'!$F$6:$F$505,"N",'Daily Log'!$K$6:$K$505,"P")+COUNTIFS('Daily Log'!$B$6:$B$505,$A31,'Daily Log'!$F$6:$F$505,"N",'Daily Log'!$K$6:$K$505,"R")+COUNTIFS('Daily Log'!$B$6:$B$505,$A31,'Daily Log'!$F$6:$F$505,"III",'Daily Log'!$K$6:$K$505,"P")+COUNTIFS('Daily Log'!$B$6:$B$505,$A31,'Daily Log'!$F$6:$F$505,"III",'Daily Log'!$K$6:$K$505,"R"))</f>
        <v/>
      </c>
      <c r="D31" s="9">
        <f>IF($A31="","",SUMIFS('Daily Log'!$L$6:$L$505,'Daily Log'!$B$6:$B$505,$A31))</f>
        <v/>
      </c>
      <c r="E31" s="9">
        <f>IF($A31="","",SUMIFS('Daily Log'!$N$6:$N$505,'Daily Log'!$B$6:$B$505,$A31))</f>
        <v/>
      </c>
      <c r="F31" s="10">
        <f>IF($A31="","",COUNTIFS('Daily Log'!$B$6:$B$505,$A31,'Daily Log'!$K$6:$K$505,"A"))</f>
        <v/>
      </c>
    </row>
    <row r="32">
      <c r="A32" s="6" t="n"/>
      <c r="B32" s="10">
        <f>IF($A32="","",COUNTIFS('Daily Log'!$B$6:$B$505,$A32,'Daily Log'!$K$6:$K$505,"P")+COUNTIFS('Daily Log'!$B$6:$B$505,$A32,'Daily Log'!$K$6:$K$505,"R"))</f>
        <v/>
      </c>
      <c r="C32" s="10">
        <f>IF($A32="","",COUNTIFS('Daily Log'!$B$6:$B$505,$A32,'Daily Log'!$F$6:$F$505,"N",'Daily Log'!$K$6:$K$505,"P")+COUNTIFS('Daily Log'!$B$6:$B$505,$A32,'Daily Log'!$F$6:$F$505,"N",'Daily Log'!$K$6:$K$505,"R")+COUNTIFS('Daily Log'!$B$6:$B$505,$A32,'Daily Log'!$F$6:$F$505,"III",'Daily Log'!$K$6:$K$505,"P")+COUNTIFS('Daily Log'!$B$6:$B$505,$A32,'Daily Log'!$F$6:$F$505,"III",'Daily Log'!$K$6:$K$505,"R"))</f>
        <v/>
      </c>
      <c r="D32" s="9">
        <f>IF($A32="","",SUMIFS('Daily Log'!$L$6:$L$505,'Daily Log'!$B$6:$B$505,$A32))</f>
        <v/>
      </c>
      <c r="E32" s="9">
        <f>IF($A32="","",SUMIFS('Daily Log'!$N$6:$N$505,'Daily Log'!$B$6:$B$505,$A32))</f>
        <v/>
      </c>
      <c r="F32" s="10">
        <f>IF($A32="","",COUNTIFS('Daily Log'!$B$6:$B$505,$A32,'Daily Log'!$K$6:$K$505,"A"))</f>
        <v/>
      </c>
    </row>
    <row r="33">
      <c r="A33" s="6" t="n"/>
      <c r="B33" s="10">
        <f>IF($A33="","",COUNTIFS('Daily Log'!$B$6:$B$505,$A33,'Daily Log'!$K$6:$K$505,"P")+COUNTIFS('Daily Log'!$B$6:$B$505,$A33,'Daily Log'!$K$6:$K$505,"R"))</f>
        <v/>
      </c>
      <c r="C33" s="10">
        <f>IF($A33="","",COUNTIFS('Daily Log'!$B$6:$B$505,$A33,'Daily Log'!$F$6:$F$505,"N",'Daily Log'!$K$6:$K$505,"P")+COUNTIFS('Daily Log'!$B$6:$B$505,$A33,'Daily Log'!$F$6:$F$505,"N",'Daily Log'!$K$6:$K$505,"R")+COUNTIFS('Daily Log'!$B$6:$B$505,$A33,'Daily Log'!$F$6:$F$505,"III",'Daily Log'!$K$6:$K$505,"P")+COUNTIFS('Daily Log'!$B$6:$B$505,$A33,'Daily Log'!$F$6:$F$505,"III",'Daily Log'!$K$6:$K$505,"R"))</f>
        <v/>
      </c>
      <c r="D33" s="9">
        <f>IF($A33="","",SUMIFS('Daily Log'!$L$6:$L$505,'Daily Log'!$B$6:$B$505,$A33))</f>
        <v/>
      </c>
      <c r="E33" s="9">
        <f>IF($A33="","",SUMIFS('Daily Log'!$N$6:$N$505,'Daily Log'!$B$6:$B$505,$A33))</f>
        <v/>
      </c>
      <c r="F33" s="10">
        <f>IF($A33="","",COUNTIFS('Daily Log'!$B$6:$B$505,$A33,'Daily Log'!$K$6:$K$505,"A"))</f>
        <v/>
      </c>
    </row>
    <row r="34">
      <c r="A34" s="6" t="n"/>
      <c r="B34" s="10">
        <f>IF($A34="","",COUNTIFS('Daily Log'!$B$6:$B$505,$A34,'Daily Log'!$K$6:$K$505,"P")+COUNTIFS('Daily Log'!$B$6:$B$505,$A34,'Daily Log'!$K$6:$K$505,"R"))</f>
        <v/>
      </c>
      <c r="C34" s="10">
        <f>IF($A34="","",COUNTIFS('Daily Log'!$B$6:$B$505,$A34,'Daily Log'!$F$6:$F$505,"N",'Daily Log'!$K$6:$K$505,"P")+COUNTIFS('Daily Log'!$B$6:$B$505,$A34,'Daily Log'!$F$6:$F$505,"N",'Daily Log'!$K$6:$K$505,"R")+COUNTIFS('Daily Log'!$B$6:$B$505,$A34,'Daily Log'!$F$6:$F$505,"III",'Daily Log'!$K$6:$K$505,"P")+COUNTIFS('Daily Log'!$B$6:$B$505,$A34,'Daily Log'!$F$6:$F$505,"III",'Daily Log'!$K$6:$K$505,"R"))</f>
        <v/>
      </c>
      <c r="D34" s="9">
        <f>IF($A34="","",SUMIFS('Daily Log'!$L$6:$L$505,'Daily Log'!$B$6:$B$505,$A34))</f>
        <v/>
      </c>
      <c r="E34" s="9">
        <f>IF($A34="","",SUMIFS('Daily Log'!$N$6:$N$505,'Daily Log'!$B$6:$B$505,$A34))</f>
        <v/>
      </c>
      <c r="F34" s="10">
        <f>IF($A34="","",COUNTIFS('Daily Log'!$B$6:$B$505,$A34,'Daily Log'!$K$6:$K$505,"A"))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O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5" customWidth="1" min="34" max="34"/>
    <col width="5" customWidth="1" min="35" max="35"/>
    <col width="5" customWidth="1" min="36" max="36"/>
    <col width="5" customWidth="1" min="37" max="37"/>
    <col width="7" customWidth="1" min="38" max="38"/>
    <col width="5" customWidth="1" min="39" max="39"/>
    <col width="5" customWidth="1" min="40" max="40"/>
    <col width="5" customWidth="1" min="41" max="41"/>
  </cols>
  <sheetData>
    <row r="1">
      <c r="A1" s="1" t="inlineStr">
        <is>
          <t>Monthly Attendance Grid - 8-Hour Three-Shift Posts</t>
        </is>
      </c>
    </row>
    <row r="2">
      <c r="A2" t="inlineStr">
        <is>
          <t>Site:</t>
        </is>
      </c>
      <c r="E2" t="inlineStr">
        <is>
          <t>Post:</t>
        </is>
      </c>
      <c r="I2" t="inlineStr">
        <is>
          <t>Month:</t>
        </is>
      </c>
    </row>
    <row r="3">
      <c r="A3" s="2" t="inlineStr">
        <is>
          <t>Codes: I, II, III (night), R (reliever), WO, A, L, H. Duties = I + II + III + R.</t>
        </is>
      </c>
    </row>
    <row r="5" ht="32" customHeight="1">
      <c r="A5" s="4" t="inlineStr">
        <is>
          <t>Guard ID</t>
        </is>
      </c>
      <c r="B5" s="4" t="inlineStr">
        <is>
          <t>Guard name</t>
        </is>
      </c>
      <c r="C5" s="4" t="inlineStr">
        <is>
          <t>1</t>
        </is>
      </c>
      <c r="D5" s="4" t="inlineStr">
        <is>
          <t>2</t>
        </is>
      </c>
      <c r="E5" s="4" t="inlineStr">
        <is>
          <t>3</t>
        </is>
      </c>
      <c r="F5" s="4" t="inlineStr">
        <is>
          <t>4</t>
        </is>
      </c>
      <c r="G5" s="4" t="inlineStr">
        <is>
          <t>5</t>
        </is>
      </c>
      <c r="H5" s="4" t="inlineStr">
        <is>
          <t>6</t>
        </is>
      </c>
      <c r="I5" s="4" t="inlineStr">
        <is>
          <t>7</t>
        </is>
      </c>
      <c r="J5" s="4" t="inlineStr">
        <is>
          <t>8</t>
        </is>
      </c>
      <c r="K5" s="4" t="inlineStr">
        <is>
          <t>9</t>
        </is>
      </c>
      <c r="L5" s="4" t="inlineStr">
        <is>
          <t>10</t>
        </is>
      </c>
      <c r="M5" s="4" t="inlineStr">
        <is>
          <t>11</t>
        </is>
      </c>
      <c r="N5" s="4" t="inlineStr">
        <is>
          <t>12</t>
        </is>
      </c>
      <c r="O5" s="4" t="inlineStr">
        <is>
          <t>13</t>
        </is>
      </c>
      <c r="P5" s="4" t="inlineStr">
        <is>
          <t>14</t>
        </is>
      </c>
      <c r="Q5" s="4" t="inlineStr">
        <is>
          <t>15</t>
        </is>
      </c>
      <c r="R5" s="4" t="inlineStr">
        <is>
          <t>16</t>
        </is>
      </c>
      <c r="S5" s="4" t="inlineStr">
        <is>
          <t>17</t>
        </is>
      </c>
      <c r="T5" s="4" t="inlineStr">
        <is>
          <t>18</t>
        </is>
      </c>
      <c r="U5" s="4" t="inlineStr">
        <is>
          <t>19</t>
        </is>
      </c>
      <c r="V5" s="4" t="inlineStr">
        <is>
          <t>20</t>
        </is>
      </c>
      <c r="W5" s="4" t="inlineStr">
        <is>
          <t>21</t>
        </is>
      </c>
      <c r="X5" s="4" t="inlineStr">
        <is>
          <t>22</t>
        </is>
      </c>
      <c r="Y5" s="4" t="inlineStr">
        <is>
          <t>23</t>
        </is>
      </c>
      <c r="Z5" s="4" t="inlineStr">
        <is>
          <t>24</t>
        </is>
      </c>
      <c r="AA5" s="4" t="inlineStr">
        <is>
          <t>25</t>
        </is>
      </c>
      <c r="AB5" s="4" t="inlineStr">
        <is>
          <t>26</t>
        </is>
      </c>
      <c r="AC5" s="4" t="inlineStr">
        <is>
          <t>27</t>
        </is>
      </c>
      <c r="AD5" s="4" t="inlineStr">
        <is>
          <t>28</t>
        </is>
      </c>
      <c r="AE5" s="4" t="inlineStr">
        <is>
          <t>29</t>
        </is>
      </c>
      <c r="AF5" s="4" t="inlineStr">
        <is>
          <t>30</t>
        </is>
      </c>
      <c r="AG5" s="4" t="inlineStr">
        <is>
          <t>31</t>
        </is>
      </c>
      <c r="AH5" s="4" t="inlineStr">
        <is>
          <t>I</t>
        </is>
      </c>
      <c r="AI5" s="4" t="inlineStr">
        <is>
          <t>II</t>
        </is>
      </c>
      <c r="AJ5" s="4" t="inlineStr">
        <is>
          <t>III</t>
        </is>
      </c>
      <c r="AK5" s="4" t="inlineStr">
        <is>
          <t>R</t>
        </is>
      </c>
      <c r="AL5" s="4" t="inlineStr">
        <is>
          <t>Duties</t>
        </is>
      </c>
      <c r="AM5" s="4" t="inlineStr">
        <is>
          <t>WO</t>
        </is>
      </c>
      <c r="AN5" s="4" t="inlineStr">
        <is>
          <t>A</t>
        </is>
      </c>
      <c r="AO5" s="4" t="inlineStr">
        <is>
          <t>L</t>
        </is>
      </c>
    </row>
    <row r="6">
      <c r="A6" s="6" t="n"/>
      <c r="B6" s="6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1" t="n"/>
      <c r="AH6" s="10">
        <f>COUNTIF($C6:$AG6,"I")</f>
        <v/>
      </c>
      <c r="AI6" s="10">
        <f>COUNTIF($C6:$AG6,"II")</f>
        <v/>
      </c>
      <c r="AJ6" s="10">
        <f>COUNTIF($C6:$AG6,"III")</f>
        <v/>
      </c>
      <c r="AK6" s="10">
        <f>COUNTIF($C6:$AG6,"R")</f>
        <v/>
      </c>
      <c r="AL6" s="10">
        <f>SUM(AH6:AK6)</f>
        <v/>
      </c>
      <c r="AM6" s="10">
        <f>COUNTIF($C6:$AG6,"WO")</f>
        <v/>
      </c>
      <c r="AN6" s="10">
        <f>COUNTIF($C6:$AG6,"A")</f>
        <v/>
      </c>
      <c r="AO6" s="10">
        <f>COUNTIF($C6:$AG6,"L")</f>
        <v/>
      </c>
    </row>
    <row r="7">
      <c r="A7" s="6" t="n"/>
      <c r="B7" s="6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0">
        <f>COUNTIF($C7:$AG7,"I")</f>
        <v/>
      </c>
      <c r="AI7" s="10">
        <f>COUNTIF($C7:$AG7,"II")</f>
        <v/>
      </c>
      <c r="AJ7" s="10">
        <f>COUNTIF($C7:$AG7,"III")</f>
        <v/>
      </c>
      <c r="AK7" s="10">
        <f>COUNTIF($C7:$AG7,"R")</f>
        <v/>
      </c>
      <c r="AL7" s="10">
        <f>SUM(AH7:AK7)</f>
        <v/>
      </c>
      <c r="AM7" s="10">
        <f>COUNTIF($C7:$AG7,"WO")</f>
        <v/>
      </c>
      <c r="AN7" s="10">
        <f>COUNTIF($C7:$AG7,"A")</f>
        <v/>
      </c>
      <c r="AO7" s="10">
        <f>COUNTIF($C7:$AG7,"L")</f>
        <v/>
      </c>
    </row>
    <row r="8">
      <c r="A8" s="6" t="n"/>
      <c r="B8" s="6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 t="n"/>
      <c r="AH8" s="10">
        <f>COUNTIF($C8:$AG8,"I")</f>
        <v/>
      </c>
      <c r="AI8" s="10">
        <f>COUNTIF($C8:$AG8,"II")</f>
        <v/>
      </c>
      <c r="AJ8" s="10">
        <f>COUNTIF($C8:$AG8,"III")</f>
        <v/>
      </c>
      <c r="AK8" s="10">
        <f>COUNTIF($C8:$AG8,"R")</f>
        <v/>
      </c>
      <c r="AL8" s="10">
        <f>SUM(AH8:AK8)</f>
        <v/>
      </c>
      <c r="AM8" s="10">
        <f>COUNTIF($C8:$AG8,"WO")</f>
        <v/>
      </c>
      <c r="AN8" s="10">
        <f>COUNTIF($C8:$AG8,"A")</f>
        <v/>
      </c>
      <c r="AO8" s="10">
        <f>COUNTIF($C8:$AG8,"L")</f>
        <v/>
      </c>
    </row>
    <row r="9">
      <c r="A9" s="6" t="n"/>
      <c r="B9" s="6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0">
        <f>COUNTIF($C9:$AG9,"I")</f>
        <v/>
      </c>
      <c r="AI9" s="10">
        <f>COUNTIF($C9:$AG9,"II")</f>
        <v/>
      </c>
      <c r="AJ9" s="10">
        <f>COUNTIF($C9:$AG9,"III")</f>
        <v/>
      </c>
      <c r="AK9" s="10">
        <f>COUNTIF($C9:$AG9,"R")</f>
        <v/>
      </c>
      <c r="AL9" s="10">
        <f>SUM(AH9:AK9)</f>
        <v/>
      </c>
      <c r="AM9" s="10">
        <f>COUNTIF($C9:$AG9,"WO")</f>
        <v/>
      </c>
      <c r="AN9" s="10">
        <f>COUNTIF($C9:$AG9,"A")</f>
        <v/>
      </c>
      <c r="AO9" s="10">
        <f>COUNTIF($C9:$AG9,"L")</f>
        <v/>
      </c>
    </row>
    <row r="10">
      <c r="A10" s="6" t="n"/>
      <c r="B10" s="6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0">
        <f>COUNTIF($C10:$AG10,"I")</f>
        <v/>
      </c>
      <c r="AI10" s="10">
        <f>COUNTIF($C10:$AG10,"II")</f>
        <v/>
      </c>
      <c r="AJ10" s="10">
        <f>COUNTIF($C10:$AG10,"III")</f>
        <v/>
      </c>
      <c r="AK10" s="10">
        <f>COUNTIF($C10:$AG10,"R")</f>
        <v/>
      </c>
      <c r="AL10" s="10">
        <f>SUM(AH10:AK10)</f>
        <v/>
      </c>
      <c r="AM10" s="10">
        <f>COUNTIF($C10:$AG10,"WO")</f>
        <v/>
      </c>
      <c r="AN10" s="10">
        <f>COUNTIF($C10:$AG10,"A")</f>
        <v/>
      </c>
      <c r="AO10" s="10">
        <f>COUNTIF($C10:$AG10,"L")</f>
        <v/>
      </c>
    </row>
    <row r="11">
      <c r="A11" s="6" t="n"/>
      <c r="B11" s="6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0">
        <f>COUNTIF($C11:$AG11,"I")</f>
        <v/>
      </c>
      <c r="AI11" s="10">
        <f>COUNTIF($C11:$AG11,"II")</f>
        <v/>
      </c>
      <c r="AJ11" s="10">
        <f>COUNTIF($C11:$AG11,"III")</f>
        <v/>
      </c>
      <c r="AK11" s="10">
        <f>COUNTIF($C11:$AG11,"R")</f>
        <v/>
      </c>
      <c r="AL11" s="10">
        <f>SUM(AH11:AK11)</f>
        <v/>
      </c>
      <c r="AM11" s="10">
        <f>COUNTIF($C11:$AG11,"WO")</f>
        <v/>
      </c>
      <c r="AN11" s="10">
        <f>COUNTIF($C11:$AG11,"A")</f>
        <v/>
      </c>
      <c r="AO11" s="10">
        <f>COUNTIF($C11:$AG11,"L")</f>
        <v/>
      </c>
    </row>
    <row r="12">
      <c r="A12" s="6" t="n"/>
      <c r="B12" s="6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0">
        <f>COUNTIF($C12:$AG12,"I")</f>
        <v/>
      </c>
      <c r="AI12" s="10">
        <f>COUNTIF($C12:$AG12,"II")</f>
        <v/>
      </c>
      <c r="AJ12" s="10">
        <f>COUNTIF($C12:$AG12,"III")</f>
        <v/>
      </c>
      <c r="AK12" s="10">
        <f>COUNTIF($C12:$AG12,"R")</f>
        <v/>
      </c>
      <c r="AL12" s="10">
        <f>SUM(AH12:AK12)</f>
        <v/>
      </c>
      <c r="AM12" s="10">
        <f>COUNTIF($C12:$AG12,"WO")</f>
        <v/>
      </c>
      <c r="AN12" s="10">
        <f>COUNTIF($C12:$AG12,"A")</f>
        <v/>
      </c>
      <c r="AO12" s="10">
        <f>COUNTIF($C12:$AG12,"L")</f>
        <v/>
      </c>
    </row>
    <row r="13">
      <c r="A13" s="6" t="n"/>
      <c r="B13" s="6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0">
        <f>COUNTIF($C13:$AG13,"I")</f>
        <v/>
      </c>
      <c r="AI13" s="10">
        <f>COUNTIF($C13:$AG13,"II")</f>
        <v/>
      </c>
      <c r="AJ13" s="10">
        <f>COUNTIF($C13:$AG13,"III")</f>
        <v/>
      </c>
      <c r="AK13" s="10">
        <f>COUNTIF($C13:$AG13,"R")</f>
        <v/>
      </c>
      <c r="AL13" s="10">
        <f>SUM(AH13:AK13)</f>
        <v/>
      </c>
      <c r="AM13" s="10">
        <f>COUNTIF($C13:$AG13,"WO")</f>
        <v/>
      </c>
      <c r="AN13" s="10">
        <f>COUNTIF($C13:$AG13,"A")</f>
        <v/>
      </c>
      <c r="AO13" s="10">
        <f>COUNTIF($C13:$AG13,"L")</f>
        <v/>
      </c>
    </row>
    <row r="14">
      <c r="A14" s="6" t="n"/>
      <c r="B14" s="6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0">
        <f>COUNTIF($C14:$AG14,"I")</f>
        <v/>
      </c>
      <c r="AI14" s="10">
        <f>COUNTIF($C14:$AG14,"II")</f>
        <v/>
      </c>
      <c r="AJ14" s="10">
        <f>COUNTIF($C14:$AG14,"III")</f>
        <v/>
      </c>
      <c r="AK14" s="10">
        <f>COUNTIF($C14:$AG14,"R")</f>
        <v/>
      </c>
      <c r="AL14" s="10">
        <f>SUM(AH14:AK14)</f>
        <v/>
      </c>
      <c r="AM14" s="10">
        <f>COUNTIF($C14:$AG14,"WO")</f>
        <v/>
      </c>
      <c r="AN14" s="10">
        <f>COUNTIF($C14:$AG14,"A")</f>
        <v/>
      </c>
      <c r="AO14" s="10">
        <f>COUNTIF($C14:$AG14,"L")</f>
        <v/>
      </c>
    </row>
    <row r="15">
      <c r="A15" s="6" t="n"/>
      <c r="B15" s="6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0">
        <f>COUNTIF($C15:$AG15,"I")</f>
        <v/>
      </c>
      <c r="AI15" s="10">
        <f>COUNTIF($C15:$AG15,"II")</f>
        <v/>
      </c>
      <c r="AJ15" s="10">
        <f>COUNTIF($C15:$AG15,"III")</f>
        <v/>
      </c>
      <c r="AK15" s="10">
        <f>COUNTIF($C15:$AG15,"R")</f>
        <v/>
      </c>
      <c r="AL15" s="10">
        <f>SUM(AH15:AK15)</f>
        <v/>
      </c>
      <c r="AM15" s="10">
        <f>COUNTIF($C15:$AG15,"WO")</f>
        <v/>
      </c>
      <c r="AN15" s="10">
        <f>COUNTIF($C15:$AG15,"A")</f>
        <v/>
      </c>
      <c r="AO15" s="10">
        <f>COUNTIF($C15:$AG15,"L")</f>
        <v/>
      </c>
    </row>
    <row r="16">
      <c r="A16" s="6" t="n"/>
      <c r="B16" s="6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0">
        <f>COUNTIF($C16:$AG16,"I")</f>
        <v/>
      </c>
      <c r="AI16" s="10">
        <f>COUNTIF($C16:$AG16,"II")</f>
        <v/>
      </c>
      <c r="AJ16" s="10">
        <f>COUNTIF($C16:$AG16,"III")</f>
        <v/>
      </c>
      <c r="AK16" s="10">
        <f>COUNTIF($C16:$AG16,"R")</f>
        <v/>
      </c>
      <c r="AL16" s="10">
        <f>SUM(AH16:AK16)</f>
        <v/>
      </c>
      <c r="AM16" s="10">
        <f>COUNTIF($C16:$AG16,"WO")</f>
        <v/>
      </c>
      <c r="AN16" s="10">
        <f>COUNTIF($C16:$AG16,"A")</f>
        <v/>
      </c>
      <c r="AO16" s="10">
        <f>COUNTIF($C16:$AG16,"L")</f>
        <v/>
      </c>
    </row>
    <row r="17">
      <c r="A17" s="6" t="n"/>
      <c r="B17" s="6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0">
        <f>COUNTIF($C17:$AG17,"I")</f>
        <v/>
      </c>
      <c r="AI17" s="10">
        <f>COUNTIF($C17:$AG17,"II")</f>
        <v/>
      </c>
      <c r="AJ17" s="10">
        <f>COUNTIF($C17:$AG17,"III")</f>
        <v/>
      </c>
      <c r="AK17" s="10">
        <f>COUNTIF($C17:$AG17,"R")</f>
        <v/>
      </c>
      <c r="AL17" s="10">
        <f>SUM(AH17:AK17)</f>
        <v/>
      </c>
      <c r="AM17" s="10">
        <f>COUNTIF($C17:$AG17,"WO")</f>
        <v/>
      </c>
      <c r="AN17" s="10">
        <f>COUNTIF($C17:$AG17,"A")</f>
        <v/>
      </c>
      <c r="AO17" s="10">
        <f>COUNTIF($C17:$AG17,"L")</f>
        <v/>
      </c>
    </row>
    <row r="18">
      <c r="A18" s="6" t="n"/>
      <c r="B18" s="6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0">
        <f>COUNTIF($C18:$AG18,"I")</f>
        <v/>
      </c>
      <c r="AI18" s="10">
        <f>COUNTIF($C18:$AG18,"II")</f>
        <v/>
      </c>
      <c r="AJ18" s="10">
        <f>COUNTIF($C18:$AG18,"III")</f>
        <v/>
      </c>
      <c r="AK18" s="10">
        <f>COUNTIF($C18:$AG18,"R")</f>
        <v/>
      </c>
      <c r="AL18" s="10">
        <f>SUM(AH18:AK18)</f>
        <v/>
      </c>
      <c r="AM18" s="10">
        <f>COUNTIF($C18:$AG18,"WO")</f>
        <v/>
      </c>
      <c r="AN18" s="10">
        <f>COUNTIF($C18:$AG18,"A")</f>
        <v/>
      </c>
      <c r="AO18" s="10">
        <f>COUNTIF($C18:$AG18,"L")</f>
        <v/>
      </c>
    </row>
    <row r="19">
      <c r="A19" s="6" t="n"/>
      <c r="B19" s="6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0">
        <f>COUNTIF($C19:$AG19,"I")</f>
        <v/>
      </c>
      <c r="AI19" s="10">
        <f>COUNTIF($C19:$AG19,"II")</f>
        <v/>
      </c>
      <c r="AJ19" s="10">
        <f>COUNTIF($C19:$AG19,"III")</f>
        <v/>
      </c>
      <c r="AK19" s="10">
        <f>COUNTIF($C19:$AG19,"R")</f>
        <v/>
      </c>
      <c r="AL19" s="10">
        <f>SUM(AH19:AK19)</f>
        <v/>
      </c>
      <c r="AM19" s="10">
        <f>COUNTIF($C19:$AG19,"WO")</f>
        <v/>
      </c>
      <c r="AN19" s="10">
        <f>COUNTIF($C19:$AG19,"A")</f>
        <v/>
      </c>
      <c r="AO19" s="10">
        <f>COUNTIF($C19:$AG19,"L")</f>
        <v/>
      </c>
    </row>
    <row r="20">
      <c r="A20" s="6" t="n"/>
      <c r="B20" s="6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 t="n"/>
      <c r="AH20" s="10">
        <f>COUNTIF($C20:$AG20,"I")</f>
        <v/>
      </c>
      <c r="AI20" s="10">
        <f>COUNTIF($C20:$AG20,"II")</f>
        <v/>
      </c>
      <c r="AJ20" s="10">
        <f>COUNTIF($C20:$AG20,"III")</f>
        <v/>
      </c>
      <c r="AK20" s="10">
        <f>COUNTIF($C20:$AG20,"R")</f>
        <v/>
      </c>
      <c r="AL20" s="10">
        <f>SUM(AH20:AK20)</f>
        <v/>
      </c>
      <c r="AM20" s="10">
        <f>COUNTIF($C20:$AG20,"WO")</f>
        <v/>
      </c>
      <c r="AN20" s="10">
        <f>COUNTIF($C20:$AG20,"A")</f>
        <v/>
      </c>
      <c r="AO20" s="10">
        <f>COUNTIF($C20:$AG20,"L")</f>
        <v/>
      </c>
    </row>
    <row r="21">
      <c r="A21" s="6" t="n"/>
      <c r="B21" s="6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0">
        <f>COUNTIF($C21:$AG21,"I")</f>
        <v/>
      </c>
      <c r="AI21" s="10">
        <f>COUNTIF($C21:$AG21,"II")</f>
        <v/>
      </c>
      <c r="AJ21" s="10">
        <f>COUNTIF($C21:$AG21,"III")</f>
        <v/>
      </c>
      <c r="AK21" s="10">
        <f>COUNTIF($C21:$AG21,"R")</f>
        <v/>
      </c>
      <c r="AL21" s="10">
        <f>SUM(AH21:AK21)</f>
        <v/>
      </c>
      <c r="AM21" s="10">
        <f>COUNTIF($C21:$AG21,"WO")</f>
        <v/>
      </c>
      <c r="AN21" s="10">
        <f>COUNTIF($C21:$AG21,"A")</f>
        <v/>
      </c>
      <c r="AO21" s="10">
        <f>COUNTIF($C21:$AG21,"L")</f>
        <v/>
      </c>
    </row>
    <row r="22">
      <c r="A22" s="6" t="n"/>
      <c r="B22" s="6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0">
        <f>COUNTIF($C22:$AG22,"I")</f>
        <v/>
      </c>
      <c r="AI22" s="10">
        <f>COUNTIF($C22:$AG22,"II")</f>
        <v/>
      </c>
      <c r="AJ22" s="10">
        <f>COUNTIF($C22:$AG22,"III")</f>
        <v/>
      </c>
      <c r="AK22" s="10">
        <f>COUNTIF($C22:$AG22,"R")</f>
        <v/>
      </c>
      <c r="AL22" s="10">
        <f>SUM(AH22:AK22)</f>
        <v/>
      </c>
      <c r="AM22" s="10">
        <f>COUNTIF($C22:$AG22,"WO")</f>
        <v/>
      </c>
      <c r="AN22" s="10">
        <f>COUNTIF($C22:$AG22,"A")</f>
        <v/>
      </c>
      <c r="AO22" s="10">
        <f>COUNTIF($C22:$AG22,"L")</f>
        <v/>
      </c>
    </row>
    <row r="23">
      <c r="A23" s="6" t="n"/>
      <c r="B23" s="6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11" t="n"/>
      <c r="AG23" s="11" t="n"/>
      <c r="AH23" s="10">
        <f>COUNTIF($C23:$AG23,"I")</f>
        <v/>
      </c>
      <c r="AI23" s="10">
        <f>COUNTIF($C23:$AG23,"II")</f>
        <v/>
      </c>
      <c r="AJ23" s="10">
        <f>COUNTIF($C23:$AG23,"III")</f>
        <v/>
      </c>
      <c r="AK23" s="10">
        <f>COUNTIF($C23:$AG23,"R")</f>
        <v/>
      </c>
      <c r="AL23" s="10">
        <f>SUM(AH23:AK23)</f>
        <v/>
      </c>
      <c r="AM23" s="10">
        <f>COUNTIF($C23:$AG23,"WO")</f>
        <v/>
      </c>
      <c r="AN23" s="10">
        <f>COUNTIF($C23:$AG23,"A")</f>
        <v/>
      </c>
      <c r="AO23" s="10">
        <f>COUNTIF($C23:$AG23,"L")</f>
        <v/>
      </c>
    </row>
    <row r="24">
      <c r="A24" s="6" t="n"/>
      <c r="B24" s="6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0">
        <f>COUNTIF($C24:$AG24,"I")</f>
        <v/>
      </c>
      <c r="AI24" s="10">
        <f>COUNTIF($C24:$AG24,"II")</f>
        <v/>
      </c>
      <c r="AJ24" s="10">
        <f>COUNTIF($C24:$AG24,"III")</f>
        <v/>
      </c>
      <c r="AK24" s="10">
        <f>COUNTIF($C24:$AG24,"R")</f>
        <v/>
      </c>
      <c r="AL24" s="10">
        <f>SUM(AH24:AK24)</f>
        <v/>
      </c>
      <c r="AM24" s="10">
        <f>COUNTIF($C24:$AG24,"WO")</f>
        <v/>
      </c>
      <c r="AN24" s="10">
        <f>COUNTIF($C24:$AG24,"A")</f>
        <v/>
      </c>
      <c r="AO24" s="10">
        <f>COUNTIF($C24:$AG24,"L")</f>
        <v/>
      </c>
    </row>
    <row r="25">
      <c r="A25" s="6" t="n"/>
      <c r="B25" s="6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0">
        <f>COUNTIF($C25:$AG25,"I")</f>
        <v/>
      </c>
      <c r="AI25" s="10">
        <f>COUNTIF($C25:$AG25,"II")</f>
        <v/>
      </c>
      <c r="AJ25" s="10">
        <f>COUNTIF($C25:$AG25,"III")</f>
        <v/>
      </c>
      <c r="AK25" s="10">
        <f>COUNTIF($C25:$AG25,"R")</f>
        <v/>
      </c>
      <c r="AL25" s="10">
        <f>SUM(AH25:AK25)</f>
        <v/>
      </c>
      <c r="AM25" s="10">
        <f>COUNTIF($C25:$AG25,"WO")</f>
        <v/>
      </c>
      <c r="AN25" s="10">
        <f>COUNTIF($C25:$AG25,"A")</f>
        <v/>
      </c>
      <c r="AO25" s="10">
        <f>COUNTIF($C25:$AG25,"L")</f>
        <v/>
      </c>
    </row>
  </sheetData>
  <dataValidations count="1">
    <dataValidation sqref="C6:AG25" showDropDown="0" showInputMessage="0" showErrorMessage="0" allowBlank="1" type="list">
      <formula1>"I,II,III,R,WO,A,L,H"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14" customWidth="1" min="4" max="4"/>
    <col width="14" customWidth="1" min="5" max="5"/>
    <col width="44" customWidth="1" min="8" max="8"/>
  </cols>
  <sheetData>
    <row r="1">
      <c r="A1" s="3" t="inlineStr">
        <is>
          <t>Shift codes (edit timings and standard hours to match your posts)</t>
        </is>
      </c>
    </row>
    <row r="3" ht="32" customHeight="1">
      <c r="A3" s="4" t="inlineStr">
        <is>
          <t>Code</t>
        </is>
      </c>
      <c r="B3" s="4" t="inlineStr">
        <is>
          <t>Meaning</t>
        </is>
      </c>
      <c r="C3" s="4" t="inlineStr">
        <is>
          <t>Standard hours</t>
        </is>
      </c>
      <c r="D3" s="4" t="inlineStr">
        <is>
          <t>Scheduled in</t>
        </is>
      </c>
      <c r="E3" s="4" t="inlineStr">
        <is>
          <t>Scheduled out</t>
        </is>
      </c>
      <c r="G3" s="3" t="inlineStr">
        <is>
          <t>Status codes</t>
        </is>
      </c>
    </row>
    <row r="4">
      <c r="A4" s="6" t="inlineStr">
        <is>
          <t>D</t>
        </is>
      </c>
      <c r="B4" s="6" t="inlineStr">
        <is>
          <t>Day duty, 12 hours</t>
        </is>
      </c>
      <c r="C4" s="6" t="n">
        <v>12</v>
      </c>
      <c r="D4" s="8" t="n">
        <v>0.3333333333333333</v>
      </c>
      <c r="E4" s="8" t="n">
        <v>0.8333333333333334</v>
      </c>
      <c r="G4" s="6" t="inlineStr">
        <is>
          <t>P</t>
        </is>
      </c>
      <c r="H4" s="6" t="inlineStr">
        <is>
          <t>Present - did the duty</t>
        </is>
      </c>
    </row>
    <row r="5">
      <c r="A5" s="6" t="inlineStr">
        <is>
          <t>N</t>
        </is>
      </c>
      <c r="B5" s="6" t="inlineStr">
        <is>
          <t>Night duty, 12 hours</t>
        </is>
      </c>
      <c r="C5" s="6" t="n">
        <v>12</v>
      </c>
      <c r="D5" s="8" t="n">
        <v>0.8333333333333334</v>
      </c>
      <c r="E5" s="8" t="n">
        <v>0.3333333333333333</v>
      </c>
      <c r="G5" s="6" t="inlineStr">
        <is>
          <t>R</t>
        </is>
      </c>
      <c r="H5" s="6" t="inlineStr">
        <is>
          <t>Reliever duty - covered someone else's post</t>
        </is>
      </c>
    </row>
    <row r="6">
      <c r="A6" s="6" t="inlineStr">
        <is>
          <t>G</t>
        </is>
      </c>
      <c r="B6" s="6" t="inlineStr">
        <is>
          <t>General shift</t>
        </is>
      </c>
      <c r="C6" s="6" t="n">
        <v>9</v>
      </c>
      <c r="D6" s="8" t="n">
        <v>0.375</v>
      </c>
      <c r="E6" s="8" t="n">
        <v>0.75</v>
      </c>
      <c r="G6" s="6" t="inlineStr">
        <is>
          <t>A</t>
        </is>
      </c>
      <c r="H6" s="6" t="inlineStr">
        <is>
          <t>Absent</t>
        </is>
      </c>
    </row>
    <row r="7">
      <c r="A7" s="6" t="inlineStr">
        <is>
          <t>I</t>
        </is>
      </c>
      <c r="B7" s="6" t="inlineStr">
        <is>
          <t>First shift, 8 hours</t>
        </is>
      </c>
      <c r="C7" s="6" t="n">
        <v>8</v>
      </c>
      <c r="D7" s="8" t="n">
        <v>0.25</v>
      </c>
      <c r="E7" s="8" t="n">
        <v>0.5833333333333334</v>
      </c>
      <c r="G7" s="6" t="inlineStr">
        <is>
          <t>WO</t>
        </is>
      </c>
      <c r="H7" s="6" t="inlineStr">
        <is>
          <t>Weekly off</t>
        </is>
      </c>
    </row>
    <row r="8">
      <c r="A8" s="6" t="inlineStr">
        <is>
          <t>II</t>
        </is>
      </c>
      <c r="B8" s="6" t="inlineStr">
        <is>
          <t>Second shift, 8 hours</t>
        </is>
      </c>
      <c r="C8" s="6" t="n">
        <v>8</v>
      </c>
      <c r="D8" s="8" t="n">
        <v>0.5833333333333334</v>
      </c>
      <c r="E8" s="8" t="n">
        <v>0.9166666666666666</v>
      </c>
      <c r="G8" s="6" t="inlineStr">
        <is>
          <t>L</t>
        </is>
      </c>
      <c r="H8" s="6" t="inlineStr">
        <is>
          <t>Approved leave</t>
        </is>
      </c>
    </row>
    <row r="9">
      <c r="A9" s="6" t="inlineStr">
        <is>
          <t>III</t>
        </is>
      </c>
      <c r="B9" s="6" t="inlineStr">
        <is>
          <t>Night shift, 8 hours</t>
        </is>
      </c>
      <c r="C9" s="6" t="n">
        <v>8</v>
      </c>
      <c r="D9" s="8" t="n">
        <v>0.9166666666666666</v>
      </c>
      <c r="E9" s="8" t="n">
        <v>0.25</v>
      </c>
      <c r="G9" s="6" t="inlineStr">
        <is>
          <t>H</t>
        </is>
      </c>
      <c r="H9" s="6" t="inlineStr">
        <is>
          <t>Paid holiday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Attend Mitra</dc:creator>
  <dc:title xmlns:dc="http://purl.org/dc/elements/1.1/">Security Guard Attendance Template</dc:title>
  <dcterms:created xmlns:dcterms="http://purl.org/dc/terms/" xmlns:xsi="http://www.w3.org/2001/XMLSchema-instance" xsi:type="dcterms:W3CDTF">2026-10-27T12:56:58Z</dcterms:created>
  <dcterms:modified xmlns:dcterms="http://purl.org/dc/terms/" xmlns:xsi="http://www.w3.org/2001/XMLSchema-instance" xsi:type="dcterms:W3CDTF">2026-10-27T12:56:58Z</dcterms:modified>
</cp:coreProperties>
</file>