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ttings" sheetId="1" state="visible" r:id="rId1"/>
    <sheet name="Salary 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C2410C"/>
      <sz val="14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 ht="32" customHeight="1">
      <c r="A1" s="1" t="inlineStr">
        <is>
          <t>Setting</t>
        </is>
      </c>
      <c r="B1" s="1" t="inlineStr">
        <is>
          <t>Value</t>
        </is>
      </c>
    </row>
    <row r="2">
      <c r="A2" s="2" t="inlineStr">
        <is>
          <t>PF wage ceiling (from 17 Sep 2026)</t>
        </is>
      </c>
      <c r="B2" s="2" t="n">
        <v>25000</v>
      </c>
    </row>
    <row r="3">
      <c r="A3" s="2" t="inlineStr">
        <is>
          <t>Employee PF rate</t>
        </is>
      </c>
      <c r="B3" s="2" t="n">
        <v>0.12</v>
      </c>
    </row>
    <row r="4">
      <c r="A4" s="2" t="inlineStr">
        <is>
          <t>Employer PF rate (EPF+EPS)</t>
        </is>
      </c>
      <c r="B4" s="2" t="n">
        <v>0.12</v>
      </c>
    </row>
    <row r="5">
      <c r="A5" s="2" t="inlineStr">
        <is>
          <t>EPS share of employer PF</t>
        </is>
      </c>
      <c r="B5" s="2" t="n">
        <v>0.0833</v>
      </c>
    </row>
    <row r="6">
      <c r="A6" s="2" t="inlineStr">
        <is>
          <t>EDLI + admin charges</t>
        </is>
      </c>
      <c r="B6" s="2" t="n">
        <v>0.01</v>
      </c>
    </row>
    <row r="7">
      <c r="A7" s="2" t="inlineStr">
        <is>
          <t>ESI wage ceiling</t>
        </is>
      </c>
      <c r="B7" s="2" t="n">
        <v>21000</v>
      </c>
    </row>
    <row r="8">
      <c r="A8" s="2" t="inlineStr">
        <is>
          <t>Employee ESI rate</t>
        </is>
      </c>
      <c r="B8" s="2" t="n">
        <v>0.0075</v>
      </c>
    </row>
    <row r="9">
      <c r="A9" s="2" t="inlineStr">
        <is>
          <t>Employer ESI rate</t>
        </is>
      </c>
      <c r="B9" s="2" t="n">
        <v>0.0325</v>
      </c>
    </row>
    <row r="10">
      <c r="A10" s="2" t="inlineStr">
        <is>
          <t>OT multiplier</t>
        </is>
      </c>
      <c r="B10" s="2" t="n">
        <v>2</v>
      </c>
    </row>
    <row r="11">
      <c r="A11" s="2" t="inlineStr">
        <is>
          <t>Hours per day</t>
        </is>
      </c>
      <c r="B11" s="2" t="n">
        <v>8</v>
      </c>
    </row>
    <row r="12">
      <c r="A12" s="2" t="inlineStr">
        <is>
          <t>Divisor days for daily rate</t>
        </is>
      </c>
      <c r="B12" s="2" t="n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49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</cols>
  <sheetData>
    <row r="1">
      <c r="A1" s="3" t="inlineStr">
        <is>
          <t>Salary Sheet with Formulas</t>
        </is>
      </c>
    </row>
    <row r="2">
      <c r="A2" s="4" t="inlineStr">
        <is>
          <t>Company</t>
        </is>
      </c>
      <c r="B2" t="inlineStr"/>
    </row>
    <row r="3">
      <c r="A3" s="4" t="inlineStr">
        <is>
          <t>Month / Year</t>
        </is>
      </c>
      <c r="B3" t="inlineStr"/>
    </row>
    <row r="4">
      <c r="A4" s="4" t="inlineStr">
        <is>
          <t>Days in month</t>
        </is>
      </c>
      <c r="B4" t="n">
        <v>30</v>
      </c>
    </row>
    <row r="5">
      <c r="A5" s="5" t="inlineStr">
        <is>
          <t>Template by Attend Mitra (www.attendmitra.com) - free to use and modify.</t>
        </is>
      </c>
    </row>
    <row r="7" ht="32" customHeight="1">
      <c r="A7" s="1" t="inlineStr">
        <is>
          <t>Emp ID</t>
        </is>
      </c>
      <c r="B7" s="1" t="inlineStr">
        <is>
          <t>Name</t>
        </is>
      </c>
      <c r="C7" s="1" t="inlineStr">
        <is>
          <t>Designation</t>
        </is>
      </c>
      <c r="D7" s="1" t="inlineStr">
        <is>
          <t>Days in Month</t>
        </is>
      </c>
      <c r="E7" s="1" t="inlineStr">
        <is>
          <t>Paid Days</t>
        </is>
      </c>
      <c r="F7" s="1" t="inlineStr">
        <is>
          <t>LOP Days</t>
        </is>
      </c>
      <c r="G7" s="1" t="inlineStr">
        <is>
          <t>Basic</t>
        </is>
      </c>
      <c r="H7" s="1" t="inlineStr">
        <is>
          <t>DA</t>
        </is>
      </c>
      <c r="I7" s="1" t="inlineStr">
        <is>
          <t>HRA</t>
        </is>
      </c>
      <c r="J7" s="1" t="inlineStr">
        <is>
          <t>Other Allowance</t>
        </is>
      </c>
      <c r="K7" s="1" t="inlineStr">
        <is>
          <t>Gross (fixed)</t>
        </is>
      </c>
      <c r="L7" s="1" t="inlineStr">
        <is>
          <t>Earned Basic</t>
        </is>
      </c>
      <c r="M7" s="1" t="inlineStr">
        <is>
          <t>Earned DA</t>
        </is>
      </c>
      <c r="N7" s="1" t="inlineStr">
        <is>
          <t>Earned Gross</t>
        </is>
      </c>
      <c r="O7" s="1" t="inlineStr">
        <is>
          <t>OT Hours</t>
        </is>
      </c>
      <c r="P7" s="1" t="inlineStr">
        <is>
          <t>OT Amount</t>
        </is>
      </c>
      <c r="Q7" s="1" t="inlineStr">
        <is>
          <t>Total Earnings</t>
        </is>
      </c>
      <c r="R7" s="1" t="inlineStr">
        <is>
          <t>PF Employee</t>
        </is>
      </c>
      <c r="S7" s="1" t="inlineStr">
        <is>
          <t>ESI Employee</t>
        </is>
      </c>
      <c r="T7" s="1" t="inlineStr">
        <is>
          <t>PT</t>
        </is>
      </c>
      <c r="U7" s="1" t="inlineStr">
        <is>
          <t>TDS</t>
        </is>
      </c>
      <c r="V7" s="1" t="inlineStr">
        <is>
          <t>Advance</t>
        </is>
      </c>
      <c r="W7" s="1" t="inlineStr">
        <is>
          <t>Total Deductions</t>
        </is>
      </c>
      <c r="X7" s="1" t="inlineStr">
        <is>
          <t>Net Pay</t>
        </is>
      </c>
      <c r="Y7" s="1" t="inlineStr">
        <is>
          <t>Employer PF</t>
        </is>
      </c>
      <c r="Z7" s="1" t="inlineStr">
        <is>
          <t>Employer ESI</t>
        </is>
      </c>
      <c r="AA7" s="1" t="inlineStr">
        <is>
          <t>Monthly CTC</t>
        </is>
      </c>
    </row>
    <row r="8">
      <c r="A8" s="6" t="n"/>
      <c r="B8" s="6" t="n"/>
      <c r="C8" s="6" t="n"/>
      <c r="D8" s="6">
        <f>$B$4</f>
        <v/>
      </c>
      <c r="E8" s="6" t="n"/>
      <c r="F8" s="6">
        <f>IF(E8="","",D8-E8)</f>
        <v/>
      </c>
      <c r="G8" s="6" t="n"/>
      <c r="H8" s="6" t="n"/>
      <c r="I8" s="6" t="n"/>
      <c r="J8" s="6" t="n"/>
      <c r="K8" s="6">
        <f>SUM(G8:J8)</f>
        <v/>
      </c>
      <c r="L8" s="6">
        <f>IF(E8="","",ROUND(G8*E8/D8,0))</f>
        <v/>
      </c>
      <c r="M8" s="6">
        <f>IF(E8="","",ROUND(H8*E8/D8,0))</f>
        <v/>
      </c>
      <c r="N8" s="6">
        <f>IF(E8="","",ROUND(K8*E8/D8,0))</f>
        <v/>
      </c>
      <c r="O8" s="6" t="n"/>
      <c r="P8" s="6">
        <f>IF(O8="",0,ROUND(O8*(K8/Settings!$B$12/Settings!$B$11)*Settings!$B$10,0))</f>
        <v/>
      </c>
      <c r="Q8" s="6">
        <f>IF(N8="","",N8+P8)</f>
        <v/>
      </c>
      <c r="R8" s="6">
        <f>IF(L8="","",ROUND(MIN(L8+M8,Settings!$B$2)*Settings!$B$3,0))</f>
        <v/>
      </c>
      <c r="S8" s="6">
        <f>IF(K8="","",IF(K8&lt;=Settings!$B$7,ROUNDUP(N8*Settings!$B$8,0),0))</f>
        <v/>
      </c>
      <c r="T8" s="6" t="n"/>
      <c r="U8" s="6" t="n"/>
      <c r="V8" s="6" t="n"/>
      <c r="W8" s="6">
        <f>IF(Q8="","",SUM(R8:V8))</f>
        <v/>
      </c>
      <c r="X8" s="6">
        <f>IF(Q8="","",Q8-W8)</f>
        <v/>
      </c>
      <c r="Y8" s="6">
        <f>IF(L8="","",ROUND(MIN(L8+M8,Settings!$B$2)*(Settings!$B$4+Settings!$B$6),0))</f>
        <v/>
      </c>
      <c r="Z8" s="6">
        <f>IF(K8="","",IF(K8&lt;=Settings!$B$7,ROUNDUP(N8*Settings!$B$9,0),0))</f>
        <v/>
      </c>
      <c r="AA8" s="6">
        <f>IF(Q8="","",Q8+Y8+Z8)</f>
        <v/>
      </c>
    </row>
    <row r="9">
      <c r="A9" s="6" t="n"/>
      <c r="B9" s="6" t="n"/>
      <c r="C9" s="6" t="n"/>
      <c r="D9" s="6">
        <f>$B$4</f>
        <v/>
      </c>
      <c r="E9" s="6" t="n"/>
      <c r="F9" s="6">
        <f>IF(E9="","",D9-E9)</f>
        <v/>
      </c>
      <c r="G9" s="6" t="n"/>
      <c r="H9" s="6" t="n"/>
      <c r="I9" s="6" t="n"/>
      <c r="J9" s="6" t="n"/>
      <c r="K9" s="6">
        <f>SUM(G9:J9)</f>
        <v/>
      </c>
      <c r="L9" s="6">
        <f>IF(E9="","",ROUND(G9*E9/D9,0))</f>
        <v/>
      </c>
      <c r="M9" s="6">
        <f>IF(E9="","",ROUND(H9*E9/D9,0))</f>
        <v/>
      </c>
      <c r="N9" s="6">
        <f>IF(E9="","",ROUND(K9*E9/D9,0))</f>
        <v/>
      </c>
      <c r="O9" s="6" t="n"/>
      <c r="P9" s="6">
        <f>IF(O9="",0,ROUND(O9*(K9/Settings!$B$12/Settings!$B$11)*Settings!$B$10,0))</f>
        <v/>
      </c>
      <c r="Q9" s="6">
        <f>IF(N9="","",N9+P9)</f>
        <v/>
      </c>
      <c r="R9" s="6">
        <f>IF(L9="","",ROUND(MIN(L9+M9,Settings!$B$2)*Settings!$B$3,0))</f>
        <v/>
      </c>
      <c r="S9" s="6">
        <f>IF(K9="","",IF(K9&lt;=Settings!$B$7,ROUNDUP(N9*Settings!$B$8,0),0))</f>
        <v/>
      </c>
      <c r="T9" s="6" t="n"/>
      <c r="U9" s="6" t="n"/>
      <c r="V9" s="6" t="n"/>
      <c r="W9" s="6">
        <f>IF(Q9="","",SUM(R9:V9))</f>
        <v/>
      </c>
      <c r="X9" s="6">
        <f>IF(Q9="","",Q9-W9)</f>
        <v/>
      </c>
      <c r="Y9" s="6">
        <f>IF(L9="","",ROUND(MIN(L9+M9,Settings!$B$2)*(Settings!$B$4+Settings!$B$6),0))</f>
        <v/>
      </c>
      <c r="Z9" s="6">
        <f>IF(K9="","",IF(K9&lt;=Settings!$B$7,ROUNDUP(N9*Settings!$B$9,0),0))</f>
        <v/>
      </c>
      <c r="AA9" s="6">
        <f>IF(Q9="","",Q9+Y9+Z9)</f>
        <v/>
      </c>
    </row>
    <row r="10">
      <c r="A10" s="6" t="n"/>
      <c r="B10" s="6" t="n"/>
      <c r="C10" s="6" t="n"/>
      <c r="D10" s="6">
        <f>$B$4</f>
        <v/>
      </c>
      <c r="E10" s="6" t="n"/>
      <c r="F10" s="6">
        <f>IF(E10="","",D10-E10)</f>
        <v/>
      </c>
      <c r="G10" s="6" t="n"/>
      <c r="H10" s="6" t="n"/>
      <c r="I10" s="6" t="n"/>
      <c r="J10" s="6" t="n"/>
      <c r="K10" s="6">
        <f>SUM(G10:J10)</f>
        <v/>
      </c>
      <c r="L10" s="6">
        <f>IF(E10="","",ROUND(G10*E10/D10,0))</f>
        <v/>
      </c>
      <c r="M10" s="6">
        <f>IF(E10="","",ROUND(H10*E10/D10,0))</f>
        <v/>
      </c>
      <c r="N10" s="6">
        <f>IF(E10="","",ROUND(K10*E10/D10,0))</f>
        <v/>
      </c>
      <c r="O10" s="6" t="n"/>
      <c r="P10" s="6">
        <f>IF(O10="",0,ROUND(O10*(K10/Settings!$B$12/Settings!$B$11)*Settings!$B$10,0))</f>
        <v/>
      </c>
      <c r="Q10" s="6">
        <f>IF(N10="","",N10+P10)</f>
        <v/>
      </c>
      <c r="R10" s="6">
        <f>IF(L10="","",ROUND(MIN(L10+M10,Settings!$B$2)*Settings!$B$3,0))</f>
        <v/>
      </c>
      <c r="S10" s="6">
        <f>IF(K10="","",IF(K10&lt;=Settings!$B$7,ROUNDUP(N10*Settings!$B$8,0),0))</f>
        <v/>
      </c>
      <c r="T10" s="6" t="n"/>
      <c r="U10" s="6" t="n"/>
      <c r="V10" s="6" t="n"/>
      <c r="W10" s="6">
        <f>IF(Q10="","",SUM(R10:V10))</f>
        <v/>
      </c>
      <c r="X10" s="6">
        <f>IF(Q10="","",Q10-W10)</f>
        <v/>
      </c>
      <c r="Y10" s="6">
        <f>IF(L10="","",ROUND(MIN(L10+M10,Settings!$B$2)*(Settings!$B$4+Settings!$B$6),0))</f>
        <v/>
      </c>
      <c r="Z10" s="6">
        <f>IF(K10="","",IF(K10&lt;=Settings!$B$7,ROUNDUP(N10*Settings!$B$9,0),0))</f>
        <v/>
      </c>
      <c r="AA10" s="6">
        <f>IF(Q10="","",Q10+Y10+Z10)</f>
        <v/>
      </c>
    </row>
    <row r="11">
      <c r="A11" s="6" t="n"/>
      <c r="B11" s="6" t="n"/>
      <c r="C11" s="6" t="n"/>
      <c r="D11" s="6">
        <f>$B$4</f>
        <v/>
      </c>
      <c r="E11" s="6" t="n"/>
      <c r="F11" s="6">
        <f>IF(E11="","",D11-E11)</f>
        <v/>
      </c>
      <c r="G11" s="6" t="n"/>
      <c r="H11" s="6" t="n"/>
      <c r="I11" s="6" t="n"/>
      <c r="J11" s="6" t="n"/>
      <c r="K11" s="6">
        <f>SUM(G11:J11)</f>
        <v/>
      </c>
      <c r="L11" s="6">
        <f>IF(E11="","",ROUND(G11*E11/D11,0))</f>
        <v/>
      </c>
      <c r="M11" s="6">
        <f>IF(E11="","",ROUND(H11*E11/D11,0))</f>
        <v/>
      </c>
      <c r="N11" s="6">
        <f>IF(E11="","",ROUND(K11*E11/D11,0))</f>
        <v/>
      </c>
      <c r="O11" s="6" t="n"/>
      <c r="P11" s="6">
        <f>IF(O11="",0,ROUND(O11*(K11/Settings!$B$12/Settings!$B$11)*Settings!$B$10,0))</f>
        <v/>
      </c>
      <c r="Q11" s="6">
        <f>IF(N11="","",N11+P11)</f>
        <v/>
      </c>
      <c r="R11" s="6">
        <f>IF(L11="","",ROUND(MIN(L11+M11,Settings!$B$2)*Settings!$B$3,0))</f>
        <v/>
      </c>
      <c r="S11" s="6">
        <f>IF(K11="","",IF(K11&lt;=Settings!$B$7,ROUNDUP(N11*Settings!$B$8,0),0))</f>
        <v/>
      </c>
      <c r="T11" s="6" t="n"/>
      <c r="U11" s="6" t="n"/>
      <c r="V11" s="6" t="n"/>
      <c r="W11" s="6">
        <f>IF(Q11="","",SUM(R11:V11))</f>
        <v/>
      </c>
      <c r="X11" s="6">
        <f>IF(Q11="","",Q11-W11)</f>
        <v/>
      </c>
      <c r="Y11" s="6">
        <f>IF(L11="","",ROUND(MIN(L11+M11,Settings!$B$2)*(Settings!$B$4+Settings!$B$6),0))</f>
        <v/>
      </c>
      <c r="Z11" s="6">
        <f>IF(K11="","",IF(K11&lt;=Settings!$B$7,ROUNDUP(N11*Settings!$B$9,0),0))</f>
        <v/>
      </c>
      <c r="AA11" s="6">
        <f>IF(Q11="","",Q11+Y11+Z11)</f>
        <v/>
      </c>
    </row>
    <row r="12">
      <c r="A12" s="6" t="n"/>
      <c r="B12" s="6" t="n"/>
      <c r="C12" s="6" t="n"/>
      <c r="D12" s="6">
        <f>$B$4</f>
        <v/>
      </c>
      <c r="E12" s="6" t="n"/>
      <c r="F12" s="6">
        <f>IF(E12="","",D12-E12)</f>
        <v/>
      </c>
      <c r="G12" s="6" t="n"/>
      <c r="H12" s="6" t="n"/>
      <c r="I12" s="6" t="n"/>
      <c r="J12" s="6" t="n"/>
      <c r="K12" s="6">
        <f>SUM(G12:J12)</f>
        <v/>
      </c>
      <c r="L12" s="6">
        <f>IF(E12="","",ROUND(G12*E12/D12,0))</f>
        <v/>
      </c>
      <c r="M12" s="6">
        <f>IF(E12="","",ROUND(H12*E12/D12,0))</f>
        <v/>
      </c>
      <c r="N12" s="6">
        <f>IF(E12="","",ROUND(K12*E12/D12,0))</f>
        <v/>
      </c>
      <c r="O12" s="6" t="n"/>
      <c r="P12" s="6">
        <f>IF(O12="",0,ROUND(O12*(K12/Settings!$B$12/Settings!$B$11)*Settings!$B$10,0))</f>
        <v/>
      </c>
      <c r="Q12" s="6">
        <f>IF(N12="","",N12+P12)</f>
        <v/>
      </c>
      <c r="R12" s="6">
        <f>IF(L12="","",ROUND(MIN(L12+M12,Settings!$B$2)*Settings!$B$3,0))</f>
        <v/>
      </c>
      <c r="S12" s="6">
        <f>IF(K12="","",IF(K12&lt;=Settings!$B$7,ROUNDUP(N12*Settings!$B$8,0),0))</f>
        <v/>
      </c>
      <c r="T12" s="6" t="n"/>
      <c r="U12" s="6" t="n"/>
      <c r="V12" s="6" t="n"/>
      <c r="W12" s="6">
        <f>IF(Q12="","",SUM(R12:V12))</f>
        <v/>
      </c>
      <c r="X12" s="6">
        <f>IF(Q12="","",Q12-W12)</f>
        <v/>
      </c>
      <c r="Y12" s="6">
        <f>IF(L12="","",ROUND(MIN(L12+M12,Settings!$B$2)*(Settings!$B$4+Settings!$B$6),0))</f>
        <v/>
      </c>
      <c r="Z12" s="6">
        <f>IF(K12="","",IF(K12&lt;=Settings!$B$7,ROUNDUP(N12*Settings!$B$9,0),0))</f>
        <v/>
      </c>
      <c r="AA12" s="6">
        <f>IF(Q12="","",Q12+Y12+Z12)</f>
        <v/>
      </c>
    </row>
    <row r="13">
      <c r="A13" s="6" t="n"/>
      <c r="B13" s="6" t="n"/>
      <c r="C13" s="6" t="n"/>
      <c r="D13" s="6">
        <f>$B$4</f>
        <v/>
      </c>
      <c r="E13" s="6" t="n"/>
      <c r="F13" s="6">
        <f>IF(E13="","",D13-E13)</f>
        <v/>
      </c>
      <c r="G13" s="6" t="n"/>
      <c r="H13" s="6" t="n"/>
      <c r="I13" s="6" t="n"/>
      <c r="J13" s="6" t="n"/>
      <c r="K13" s="6">
        <f>SUM(G13:J13)</f>
        <v/>
      </c>
      <c r="L13" s="6">
        <f>IF(E13="","",ROUND(G13*E13/D13,0))</f>
        <v/>
      </c>
      <c r="M13" s="6">
        <f>IF(E13="","",ROUND(H13*E13/D13,0))</f>
        <v/>
      </c>
      <c r="N13" s="6">
        <f>IF(E13="","",ROUND(K13*E13/D13,0))</f>
        <v/>
      </c>
      <c r="O13" s="6" t="n"/>
      <c r="P13" s="6">
        <f>IF(O13="",0,ROUND(O13*(K13/Settings!$B$12/Settings!$B$11)*Settings!$B$10,0))</f>
        <v/>
      </c>
      <c r="Q13" s="6">
        <f>IF(N13="","",N13+P13)</f>
        <v/>
      </c>
      <c r="R13" s="6">
        <f>IF(L13="","",ROUND(MIN(L13+M13,Settings!$B$2)*Settings!$B$3,0))</f>
        <v/>
      </c>
      <c r="S13" s="6">
        <f>IF(K13="","",IF(K13&lt;=Settings!$B$7,ROUNDUP(N13*Settings!$B$8,0),0))</f>
        <v/>
      </c>
      <c r="T13" s="6" t="n"/>
      <c r="U13" s="6" t="n"/>
      <c r="V13" s="6" t="n"/>
      <c r="W13" s="6">
        <f>IF(Q13="","",SUM(R13:V13))</f>
        <v/>
      </c>
      <c r="X13" s="6">
        <f>IF(Q13="","",Q13-W13)</f>
        <v/>
      </c>
      <c r="Y13" s="6">
        <f>IF(L13="","",ROUND(MIN(L13+M13,Settings!$B$2)*(Settings!$B$4+Settings!$B$6),0))</f>
        <v/>
      </c>
      <c r="Z13" s="6">
        <f>IF(K13="","",IF(K13&lt;=Settings!$B$7,ROUNDUP(N13*Settings!$B$9,0),0))</f>
        <v/>
      </c>
      <c r="AA13" s="6">
        <f>IF(Q13="","",Q13+Y13+Z13)</f>
        <v/>
      </c>
    </row>
    <row r="14">
      <c r="A14" s="6" t="n"/>
      <c r="B14" s="6" t="n"/>
      <c r="C14" s="6" t="n"/>
      <c r="D14" s="6">
        <f>$B$4</f>
        <v/>
      </c>
      <c r="E14" s="6" t="n"/>
      <c r="F14" s="6">
        <f>IF(E14="","",D14-E14)</f>
        <v/>
      </c>
      <c r="G14" s="6" t="n"/>
      <c r="H14" s="6" t="n"/>
      <c r="I14" s="6" t="n"/>
      <c r="J14" s="6" t="n"/>
      <c r="K14" s="6">
        <f>SUM(G14:J14)</f>
        <v/>
      </c>
      <c r="L14" s="6">
        <f>IF(E14="","",ROUND(G14*E14/D14,0))</f>
        <v/>
      </c>
      <c r="M14" s="6">
        <f>IF(E14="","",ROUND(H14*E14/D14,0))</f>
        <v/>
      </c>
      <c r="N14" s="6">
        <f>IF(E14="","",ROUND(K14*E14/D14,0))</f>
        <v/>
      </c>
      <c r="O14" s="6" t="n"/>
      <c r="P14" s="6">
        <f>IF(O14="",0,ROUND(O14*(K14/Settings!$B$12/Settings!$B$11)*Settings!$B$10,0))</f>
        <v/>
      </c>
      <c r="Q14" s="6">
        <f>IF(N14="","",N14+P14)</f>
        <v/>
      </c>
      <c r="R14" s="6">
        <f>IF(L14="","",ROUND(MIN(L14+M14,Settings!$B$2)*Settings!$B$3,0))</f>
        <v/>
      </c>
      <c r="S14" s="6">
        <f>IF(K14="","",IF(K14&lt;=Settings!$B$7,ROUNDUP(N14*Settings!$B$8,0),0))</f>
        <v/>
      </c>
      <c r="T14" s="6" t="n"/>
      <c r="U14" s="6" t="n"/>
      <c r="V14" s="6" t="n"/>
      <c r="W14" s="6">
        <f>IF(Q14="","",SUM(R14:V14))</f>
        <v/>
      </c>
      <c r="X14" s="6">
        <f>IF(Q14="","",Q14-W14)</f>
        <v/>
      </c>
      <c r="Y14" s="6">
        <f>IF(L14="","",ROUND(MIN(L14+M14,Settings!$B$2)*(Settings!$B$4+Settings!$B$6),0))</f>
        <v/>
      </c>
      <c r="Z14" s="6">
        <f>IF(K14="","",IF(K14&lt;=Settings!$B$7,ROUNDUP(N14*Settings!$B$9,0),0))</f>
        <v/>
      </c>
      <c r="AA14" s="6">
        <f>IF(Q14="","",Q14+Y14+Z14)</f>
        <v/>
      </c>
    </row>
    <row r="15">
      <c r="A15" s="6" t="n"/>
      <c r="B15" s="6" t="n"/>
      <c r="C15" s="6" t="n"/>
      <c r="D15" s="6">
        <f>$B$4</f>
        <v/>
      </c>
      <c r="E15" s="6" t="n"/>
      <c r="F15" s="6">
        <f>IF(E15="","",D15-E15)</f>
        <v/>
      </c>
      <c r="G15" s="6" t="n"/>
      <c r="H15" s="6" t="n"/>
      <c r="I15" s="6" t="n"/>
      <c r="J15" s="6" t="n"/>
      <c r="K15" s="6">
        <f>SUM(G15:J15)</f>
        <v/>
      </c>
      <c r="L15" s="6">
        <f>IF(E15="","",ROUND(G15*E15/D15,0))</f>
        <v/>
      </c>
      <c r="M15" s="6">
        <f>IF(E15="","",ROUND(H15*E15/D15,0))</f>
        <v/>
      </c>
      <c r="N15" s="6">
        <f>IF(E15="","",ROUND(K15*E15/D15,0))</f>
        <v/>
      </c>
      <c r="O15" s="6" t="n"/>
      <c r="P15" s="6">
        <f>IF(O15="",0,ROUND(O15*(K15/Settings!$B$12/Settings!$B$11)*Settings!$B$10,0))</f>
        <v/>
      </c>
      <c r="Q15" s="6">
        <f>IF(N15="","",N15+P15)</f>
        <v/>
      </c>
      <c r="R15" s="6">
        <f>IF(L15="","",ROUND(MIN(L15+M15,Settings!$B$2)*Settings!$B$3,0))</f>
        <v/>
      </c>
      <c r="S15" s="6">
        <f>IF(K15="","",IF(K15&lt;=Settings!$B$7,ROUNDUP(N15*Settings!$B$8,0),0))</f>
        <v/>
      </c>
      <c r="T15" s="6" t="n"/>
      <c r="U15" s="6" t="n"/>
      <c r="V15" s="6" t="n"/>
      <c r="W15" s="6">
        <f>IF(Q15="","",SUM(R15:V15))</f>
        <v/>
      </c>
      <c r="X15" s="6">
        <f>IF(Q15="","",Q15-W15)</f>
        <v/>
      </c>
      <c r="Y15" s="6">
        <f>IF(L15="","",ROUND(MIN(L15+M15,Settings!$B$2)*(Settings!$B$4+Settings!$B$6),0))</f>
        <v/>
      </c>
      <c r="Z15" s="6">
        <f>IF(K15="","",IF(K15&lt;=Settings!$B$7,ROUNDUP(N15*Settings!$B$9,0),0))</f>
        <v/>
      </c>
      <c r="AA15" s="6">
        <f>IF(Q15="","",Q15+Y15+Z15)</f>
        <v/>
      </c>
    </row>
    <row r="16">
      <c r="A16" s="6" t="n"/>
      <c r="B16" s="6" t="n"/>
      <c r="C16" s="6" t="n"/>
      <c r="D16" s="6">
        <f>$B$4</f>
        <v/>
      </c>
      <c r="E16" s="6" t="n"/>
      <c r="F16" s="6">
        <f>IF(E16="","",D16-E16)</f>
        <v/>
      </c>
      <c r="G16" s="6" t="n"/>
      <c r="H16" s="6" t="n"/>
      <c r="I16" s="6" t="n"/>
      <c r="J16" s="6" t="n"/>
      <c r="K16" s="6">
        <f>SUM(G16:J16)</f>
        <v/>
      </c>
      <c r="L16" s="6">
        <f>IF(E16="","",ROUND(G16*E16/D16,0))</f>
        <v/>
      </c>
      <c r="M16" s="6">
        <f>IF(E16="","",ROUND(H16*E16/D16,0))</f>
        <v/>
      </c>
      <c r="N16" s="6">
        <f>IF(E16="","",ROUND(K16*E16/D16,0))</f>
        <v/>
      </c>
      <c r="O16" s="6" t="n"/>
      <c r="P16" s="6">
        <f>IF(O16="",0,ROUND(O16*(K16/Settings!$B$12/Settings!$B$11)*Settings!$B$10,0))</f>
        <v/>
      </c>
      <c r="Q16" s="6">
        <f>IF(N16="","",N16+P16)</f>
        <v/>
      </c>
      <c r="R16" s="6">
        <f>IF(L16="","",ROUND(MIN(L16+M16,Settings!$B$2)*Settings!$B$3,0))</f>
        <v/>
      </c>
      <c r="S16" s="6">
        <f>IF(K16="","",IF(K16&lt;=Settings!$B$7,ROUNDUP(N16*Settings!$B$8,0),0))</f>
        <v/>
      </c>
      <c r="T16" s="6" t="n"/>
      <c r="U16" s="6" t="n"/>
      <c r="V16" s="6" t="n"/>
      <c r="W16" s="6">
        <f>IF(Q16="","",SUM(R16:V16))</f>
        <v/>
      </c>
      <c r="X16" s="6">
        <f>IF(Q16="","",Q16-W16)</f>
        <v/>
      </c>
      <c r="Y16" s="6">
        <f>IF(L16="","",ROUND(MIN(L16+M16,Settings!$B$2)*(Settings!$B$4+Settings!$B$6),0))</f>
        <v/>
      </c>
      <c r="Z16" s="6">
        <f>IF(K16="","",IF(K16&lt;=Settings!$B$7,ROUNDUP(N16*Settings!$B$9,0),0))</f>
        <v/>
      </c>
      <c r="AA16" s="6">
        <f>IF(Q16="","",Q16+Y16+Z16)</f>
        <v/>
      </c>
    </row>
    <row r="17">
      <c r="A17" s="6" t="n"/>
      <c r="B17" s="6" t="n"/>
      <c r="C17" s="6" t="n"/>
      <c r="D17" s="6">
        <f>$B$4</f>
        <v/>
      </c>
      <c r="E17" s="6" t="n"/>
      <c r="F17" s="6">
        <f>IF(E17="","",D17-E17)</f>
        <v/>
      </c>
      <c r="G17" s="6" t="n"/>
      <c r="H17" s="6" t="n"/>
      <c r="I17" s="6" t="n"/>
      <c r="J17" s="6" t="n"/>
      <c r="K17" s="6">
        <f>SUM(G17:J17)</f>
        <v/>
      </c>
      <c r="L17" s="6">
        <f>IF(E17="","",ROUND(G17*E17/D17,0))</f>
        <v/>
      </c>
      <c r="M17" s="6">
        <f>IF(E17="","",ROUND(H17*E17/D17,0))</f>
        <v/>
      </c>
      <c r="N17" s="6">
        <f>IF(E17="","",ROUND(K17*E17/D17,0))</f>
        <v/>
      </c>
      <c r="O17" s="6" t="n"/>
      <c r="P17" s="6">
        <f>IF(O17="",0,ROUND(O17*(K17/Settings!$B$12/Settings!$B$11)*Settings!$B$10,0))</f>
        <v/>
      </c>
      <c r="Q17" s="6">
        <f>IF(N17="","",N17+P17)</f>
        <v/>
      </c>
      <c r="R17" s="6">
        <f>IF(L17="","",ROUND(MIN(L17+M17,Settings!$B$2)*Settings!$B$3,0))</f>
        <v/>
      </c>
      <c r="S17" s="6">
        <f>IF(K17="","",IF(K17&lt;=Settings!$B$7,ROUNDUP(N17*Settings!$B$8,0),0))</f>
        <v/>
      </c>
      <c r="T17" s="6" t="n"/>
      <c r="U17" s="6" t="n"/>
      <c r="V17" s="6" t="n"/>
      <c r="W17" s="6">
        <f>IF(Q17="","",SUM(R17:V17))</f>
        <v/>
      </c>
      <c r="X17" s="6">
        <f>IF(Q17="","",Q17-W17)</f>
        <v/>
      </c>
      <c r="Y17" s="6">
        <f>IF(L17="","",ROUND(MIN(L17+M17,Settings!$B$2)*(Settings!$B$4+Settings!$B$6),0))</f>
        <v/>
      </c>
      <c r="Z17" s="6">
        <f>IF(K17="","",IF(K17&lt;=Settings!$B$7,ROUNDUP(N17*Settings!$B$9,0),0))</f>
        <v/>
      </c>
      <c r="AA17" s="6">
        <f>IF(Q17="","",Q17+Y17+Z17)</f>
        <v/>
      </c>
    </row>
    <row r="18">
      <c r="A18" s="6" t="n"/>
      <c r="B18" s="6" t="n"/>
      <c r="C18" s="6" t="n"/>
      <c r="D18" s="6">
        <f>$B$4</f>
        <v/>
      </c>
      <c r="E18" s="6" t="n"/>
      <c r="F18" s="6">
        <f>IF(E18="","",D18-E18)</f>
        <v/>
      </c>
      <c r="G18" s="6" t="n"/>
      <c r="H18" s="6" t="n"/>
      <c r="I18" s="6" t="n"/>
      <c r="J18" s="6" t="n"/>
      <c r="K18" s="6">
        <f>SUM(G18:J18)</f>
        <v/>
      </c>
      <c r="L18" s="6">
        <f>IF(E18="","",ROUND(G18*E18/D18,0))</f>
        <v/>
      </c>
      <c r="M18" s="6">
        <f>IF(E18="","",ROUND(H18*E18/D18,0))</f>
        <v/>
      </c>
      <c r="N18" s="6">
        <f>IF(E18="","",ROUND(K18*E18/D18,0))</f>
        <v/>
      </c>
      <c r="O18" s="6" t="n"/>
      <c r="P18" s="6">
        <f>IF(O18="",0,ROUND(O18*(K18/Settings!$B$12/Settings!$B$11)*Settings!$B$10,0))</f>
        <v/>
      </c>
      <c r="Q18" s="6">
        <f>IF(N18="","",N18+P18)</f>
        <v/>
      </c>
      <c r="R18" s="6">
        <f>IF(L18="","",ROUND(MIN(L18+M18,Settings!$B$2)*Settings!$B$3,0))</f>
        <v/>
      </c>
      <c r="S18" s="6">
        <f>IF(K18="","",IF(K18&lt;=Settings!$B$7,ROUNDUP(N18*Settings!$B$8,0),0))</f>
        <v/>
      </c>
      <c r="T18" s="6" t="n"/>
      <c r="U18" s="6" t="n"/>
      <c r="V18" s="6" t="n"/>
      <c r="W18" s="6">
        <f>IF(Q18="","",SUM(R18:V18))</f>
        <v/>
      </c>
      <c r="X18" s="6">
        <f>IF(Q18="","",Q18-W18)</f>
        <v/>
      </c>
      <c r="Y18" s="6">
        <f>IF(L18="","",ROUND(MIN(L18+M18,Settings!$B$2)*(Settings!$B$4+Settings!$B$6),0))</f>
        <v/>
      </c>
      <c r="Z18" s="6">
        <f>IF(K18="","",IF(K18&lt;=Settings!$B$7,ROUNDUP(N18*Settings!$B$9,0),0))</f>
        <v/>
      </c>
      <c r="AA18" s="6">
        <f>IF(Q18="","",Q18+Y18+Z18)</f>
        <v/>
      </c>
    </row>
    <row r="19">
      <c r="A19" s="6" t="n"/>
      <c r="B19" s="6" t="n"/>
      <c r="C19" s="6" t="n"/>
      <c r="D19" s="6">
        <f>$B$4</f>
        <v/>
      </c>
      <c r="E19" s="6" t="n"/>
      <c r="F19" s="6">
        <f>IF(E19="","",D19-E19)</f>
        <v/>
      </c>
      <c r="G19" s="6" t="n"/>
      <c r="H19" s="6" t="n"/>
      <c r="I19" s="6" t="n"/>
      <c r="J19" s="6" t="n"/>
      <c r="K19" s="6">
        <f>SUM(G19:J19)</f>
        <v/>
      </c>
      <c r="L19" s="6">
        <f>IF(E19="","",ROUND(G19*E19/D19,0))</f>
        <v/>
      </c>
      <c r="M19" s="6">
        <f>IF(E19="","",ROUND(H19*E19/D19,0))</f>
        <v/>
      </c>
      <c r="N19" s="6">
        <f>IF(E19="","",ROUND(K19*E19/D19,0))</f>
        <v/>
      </c>
      <c r="O19" s="6" t="n"/>
      <c r="P19" s="6">
        <f>IF(O19="",0,ROUND(O19*(K19/Settings!$B$12/Settings!$B$11)*Settings!$B$10,0))</f>
        <v/>
      </c>
      <c r="Q19" s="6">
        <f>IF(N19="","",N19+P19)</f>
        <v/>
      </c>
      <c r="R19" s="6">
        <f>IF(L19="","",ROUND(MIN(L19+M19,Settings!$B$2)*Settings!$B$3,0))</f>
        <v/>
      </c>
      <c r="S19" s="6">
        <f>IF(K19="","",IF(K19&lt;=Settings!$B$7,ROUNDUP(N19*Settings!$B$8,0),0))</f>
        <v/>
      </c>
      <c r="T19" s="6" t="n"/>
      <c r="U19" s="6" t="n"/>
      <c r="V19" s="6" t="n"/>
      <c r="W19" s="6">
        <f>IF(Q19="","",SUM(R19:V19))</f>
        <v/>
      </c>
      <c r="X19" s="6">
        <f>IF(Q19="","",Q19-W19)</f>
        <v/>
      </c>
      <c r="Y19" s="6">
        <f>IF(L19="","",ROUND(MIN(L19+M19,Settings!$B$2)*(Settings!$B$4+Settings!$B$6),0))</f>
        <v/>
      </c>
      <c r="Z19" s="6">
        <f>IF(K19="","",IF(K19&lt;=Settings!$B$7,ROUNDUP(N19*Settings!$B$9,0),0))</f>
        <v/>
      </c>
      <c r="AA19" s="6">
        <f>IF(Q19="","",Q19+Y19+Z19)</f>
        <v/>
      </c>
    </row>
    <row r="20">
      <c r="A20" s="6" t="n"/>
      <c r="B20" s="6" t="n"/>
      <c r="C20" s="6" t="n"/>
      <c r="D20" s="6">
        <f>$B$4</f>
        <v/>
      </c>
      <c r="E20" s="6" t="n"/>
      <c r="F20" s="6">
        <f>IF(E20="","",D20-E20)</f>
        <v/>
      </c>
      <c r="G20" s="6" t="n"/>
      <c r="H20" s="6" t="n"/>
      <c r="I20" s="6" t="n"/>
      <c r="J20" s="6" t="n"/>
      <c r="K20" s="6">
        <f>SUM(G20:J20)</f>
        <v/>
      </c>
      <c r="L20" s="6">
        <f>IF(E20="","",ROUND(G20*E20/D20,0))</f>
        <v/>
      </c>
      <c r="M20" s="6">
        <f>IF(E20="","",ROUND(H20*E20/D20,0))</f>
        <v/>
      </c>
      <c r="N20" s="6">
        <f>IF(E20="","",ROUND(K20*E20/D20,0))</f>
        <v/>
      </c>
      <c r="O20" s="6" t="n"/>
      <c r="P20" s="6">
        <f>IF(O20="",0,ROUND(O20*(K20/Settings!$B$12/Settings!$B$11)*Settings!$B$10,0))</f>
        <v/>
      </c>
      <c r="Q20" s="6">
        <f>IF(N20="","",N20+P20)</f>
        <v/>
      </c>
      <c r="R20" s="6">
        <f>IF(L20="","",ROUND(MIN(L20+M20,Settings!$B$2)*Settings!$B$3,0))</f>
        <v/>
      </c>
      <c r="S20" s="6">
        <f>IF(K20="","",IF(K20&lt;=Settings!$B$7,ROUNDUP(N20*Settings!$B$8,0),0))</f>
        <v/>
      </c>
      <c r="T20" s="6" t="n"/>
      <c r="U20" s="6" t="n"/>
      <c r="V20" s="6" t="n"/>
      <c r="W20" s="6">
        <f>IF(Q20="","",SUM(R20:V20))</f>
        <v/>
      </c>
      <c r="X20" s="6">
        <f>IF(Q20="","",Q20-W20)</f>
        <v/>
      </c>
      <c r="Y20" s="6">
        <f>IF(L20="","",ROUND(MIN(L20+M20,Settings!$B$2)*(Settings!$B$4+Settings!$B$6),0))</f>
        <v/>
      </c>
      <c r="Z20" s="6">
        <f>IF(K20="","",IF(K20&lt;=Settings!$B$7,ROUNDUP(N20*Settings!$B$9,0),0))</f>
        <v/>
      </c>
      <c r="AA20" s="6">
        <f>IF(Q20="","",Q20+Y20+Z20)</f>
        <v/>
      </c>
    </row>
    <row r="21">
      <c r="A21" s="6" t="n"/>
      <c r="B21" s="6" t="n"/>
      <c r="C21" s="6" t="n"/>
      <c r="D21" s="6">
        <f>$B$4</f>
        <v/>
      </c>
      <c r="E21" s="6" t="n"/>
      <c r="F21" s="6">
        <f>IF(E21="","",D21-E21)</f>
        <v/>
      </c>
      <c r="G21" s="6" t="n"/>
      <c r="H21" s="6" t="n"/>
      <c r="I21" s="6" t="n"/>
      <c r="J21" s="6" t="n"/>
      <c r="K21" s="6">
        <f>SUM(G21:J21)</f>
        <v/>
      </c>
      <c r="L21" s="6">
        <f>IF(E21="","",ROUND(G21*E21/D21,0))</f>
        <v/>
      </c>
      <c r="M21" s="6">
        <f>IF(E21="","",ROUND(H21*E21/D21,0))</f>
        <v/>
      </c>
      <c r="N21" s="6">
        <f>IF(E21="","",ROUND(K21*E21/D21,0))</f>
        <v/>
      </c>
      <c r="O21" s="6" t="n"/>
      <c r="P21" s="6">
        <f>IF(O21="",0,ROUND(O21*(K21/Settings!$B$12/Settings!$B$11)*Settings!$B$10,0))</f>
        <v/>
      </c>
      <c r="Q21" s="6">
        <f>IF(N21="","",N21+P21)</f>
        <v/>
      </c>
      <c r="R21" s="6">
        <f>IF(L21="","",ROUND(MIN(L21+M21,Settings!$B$2)*Settings!$B$3,0))</f>
        <v/>
      </c>
      <c r="S21" s="6">
        <f>IF(K21="","",IF(K21&lt;=Settings!$B$7,ROUNDUP(N21*Settings!$B$8,0),0))</f>
        <v/>
      </c>
      <c r="T21" s="6" t="n"/>
      <c r="U21" s="6" t="n"/>
      <c r="V21" s="6" t="n"/>
      <c r="W21" s="6">
        <f>IF(Q21="","",SUM(R21:V21))</f>
        <v/>
      </c>
      <c r="X21" s="6">
        <f>IF(Q21="","",Q21-W21)</f>
        <v/>
      </c>
      <c r="Y21" s="6">
        <f>IF(L21="","",ROUND(MIN(L21+M21,Settings!$B$2)*(Settings!$B$4+Settings!$B$6),0))</f>
        <v/>
      </c>
      <c r="Z21" s="6">
        <f>IF(K21="","",IF(K21&lt;=Settings!$B$7,ROUNDUP(N21*Settings!$B$9,0),0))</f>
        <v/>
      </c>
      <c r="AA21" s="6">
        <f>IF(Q21="","",Q21+Y21+Z21)</f>
        <v/>
      </c>
    </row>
    <row r="22">
      <c r="A22" s="6" t="n"/>
      <c r="B22" s="6" t="n"/>
      <c r="C22" s="6" t="n"/>
      <c r="D22" s="6">
        <f>$B$4</f>
        <v/>
      </c>
      <c r="E22" s="6" t="n"/>
      <c r="F22" s="6">
        <f>IF(E22="","",D22-E22)</f>
        <v/>
      </c>
      <c r="G22" s="6" t="n"/>
      <c r="H22" s="6" t="n"/>
      <c r="I22" s="6" t="n"/>
      <c r="J22" s="6" t="n"/>
      <c r="K22" s="6">
        <f>SUM(G22:J22)</f>
        <v/>
      </c>
      <c r="L22" s="6">
        <f>IF(E22="","",ROUND(G22*E22/D22,0))</f>
        <v/>
      </c>
      <c r="M22" s="6">
        <f>IF(E22="","",ROUND(H22*E22/D22,0))</f>
        <v/>
      </c>
      <c r="N22" s="6">
        <f>IF(E22="","",ROUND(K22*E22/D22,0))</f>
        <v/>
      </c>
      <c r="O22" s="6" t="n"/>
      <c r="P22" s="6">
        <f>IF(O22="",0,ROUND(O22*(K22/Settings!$B$12/Settings!$B$11)*Settings!$B$10,0))</f>
        <v/>
      </c>
      <c r="Q22" s="6">
        <f>IF(N22="","",N22+P22)</f>
        <v/>
      </c>
      <c r="R22" s="6">
        <f>IF(L22="","",ROUND(MIN(L22+M22,Settings!$B$2)*Settings!$B$3,0))</f>
        <v/>
      </c>
      <c r="S22" s="6">
        <f>IF(K22="","",IF(K22&lt;=Settings!$B$7,ROUNDUP(N22*Settings!$B$8,0),0))</f>
        <v/>
      </c>
      <c r="T22" s="6" t="n"/>
      <c r="U22" s="6" t="n"/>
      <c r="V22" s="6" t="n"/>
      <c r="W22" s="6">
        <f>IF(Q22="","",SUM(R22:V22))</f>
        <v/>
      </c>
      <c r="X22" s="6">
        <f>IF(Q22="","",Q22-W22)</f>
        <v/>
      </c>
      <c r="Y22" s="6">
        <f>IF(L22="","",ROUND(MIN(L22+M22,Settings!$B$2)*(Settings!$B$4+Settings!$B$6),0))</f>
        <v/>
      </c>
      <c r="Z22" s="6">
        <f>IF(K22="","",IF(K22&lt;=Settings!$B$7,ROUNDUP(N22*Settings!$B$9,0),0))</f>
        <v/>
      </c>
      <c r="AA22" s="6">
        <f>IF(Q22="","",Q22+Y22+Z22)</f>
        <v/>
      </c>
    </row>
    <row r="23">
      <c r="A23" s="6" t="n"/>
      <c r="B23" s="6" t="n"/>
      <c r="C23" s="6" t="n"/>
      <c r="D23" s="6">
        <f>$B$4</f>
        <v/>
      </c>
      <c r="E23" s="6" t="n"/>
      <c r="F23" s="6">
        <f>IF(E23="","",D23-E23)</f>
        <v/>
      </c>
      <c r="G23" s="6" t="n"/>
      <c r="H23" s="6" t="n"/>
      <c r="I23" s="6" t="n"/>
      <c r="J23" s="6" t="n"/>
      <c r="K23" s="6">
        <f>SUM(G23:J23)</f>
        <v/>
      </c>
      <c r="L23" s="6">
        <f>IF(E23="","",ROUND(G23*E23/D23,0))</f>
        <v/>
      </c>
      <c r="M23" s="6">
        <f>IF(E23="","",ROUND(H23*E23/D23,0))</f>
        <v/>
      </c>
      <c r="N23" s="6">
        <f>IF(E23="","",ROUND(K23*E23/D23,0))</f>
        <v/>
      </c>
      <c r="O23" s="6" t="n"/>
      <c r="P23" s="6">
        <f>IF(O23="",0,ROUND(O23*(K23/Settings!$B$12/Settings!$B$11)*Settings!$B$10,0))</f>
        <v/>
      </c>
      <c r="Q23" s="6">
        <f>IF(N23="","",N23+P23)</f>
        <v/>
      </c>
      <c r="R23" s="6">
        <f>IF(L23="","",ROUND(MIN(L23+M23,Settings!$B$2)*Settings!$B$3,0))</f>
        <v/>
      </c>
      <c r="S23" s="6">
        <f>IF(K23="","",IF(K23&lt;=Settings!$B$7,ROUNDUP(N23*Settings!$B$8,0),0))</f>
        <v/>
      </c>
      <c r="T23" s="6" t="n"/>
      <c r="U23" s="6" t="n"/>
      <c r="V23" s="6" t="n"/>
      <c r="W23" s="6">
        <f>IF(Q23="","",SUM(R23:V23))</f>
        <v/>
      </c>
      <c r="X23" s="6">
        <f>IF(Q23="","",Q23-W23)</f>
        <v/>
      </c>
      <c r="Y23" s="6">
        <f>IF(L23="","",ROUND(MIN(L23+M23,Settings!$B$2)*(Settings!$B$4+Settings!$B$6),0))</f>
        <v/>
      </c>
      <c r="Z23" s="6">
        <f>IF(K23="","",IF(K23&lt;=Settings!$B$7,ROUNDUP(N23*Settings!$B$9,0),0))</f>
        <v/>
      </c>
      <c r="AA23" s="6">
        <f>IF(Q23="","",Q23+Y23+Z23)</f>
        <v/>
      </c>
    </row>
    <row r="24">
      <c r="A24" s="6" t="n"/>
      <c r="B24" s="6" t="n"/>
      <c r="C24" s="6" t="n"/>
      <c r="D24" s="6">
        <f>$B$4</f>
        <v/>
      </c>
      <c r="E24" s="6" t="n"/>
      <c r="F24" s="6">
        <f>IF(E24="","",D24-E24)</f>
        <v/>
      </c>
      <c r="G24" s="6" t="n"/>
      <c r="H24" s="6" t="n"/>
      <c r="I24" s="6" t="n"/>
      <c r="J24" s="6" t="n"/>
      <c r="K24" s="6">
        <f>SUM(G24:J24)</f>
        <v/>
      </c>
      <c r="L24" s="6">
        <f>IF(E24="","",ROUND(G24*E24/D24,0))</f>
        <v/>
      </c>
      <c r="M24" s="6">
        <f>IF(E24="","",ROUND(H24*E24/D24,0))</f>
        <v/>
      </c>
      <c r="N24" s="6">
        <f>IF(E24="","",ROUND(K24*E24/D24,0))</f>
        <v/>
      </c>
      <c r="O24" s="6" t="n"/>
      <c r="P24" s="6">
        <f>IF(O24="",0,ROUND(O24*(K24/Settings!$B$12/Settings!$B$11)*Settings!$B$10,0))</f>
        <v/>
      </c>
      <c r="Q24" s="6">
        <f>IF(N24="","",N24+P24)</f>
        <v/>
      </c>
      <c r="R24" s="6">
        <f>IF(L24="","",ROUND(MIN(L24+M24,Settings!$B$2)*Settings!$B$3,0))</f>
        <v/>
      </c>
      <c r="S24" s="6">
        <f>IF(K24="","",IF(K24&lt;=Settings!$B$7,ROUNDUP(N24*Settings!$B$8,0),0))</f>
        <v/>
      </c>
      <c r="T24" s="6" t="n"/>
      <c r="U24" s="6" t="n"/>
      <c r="V24" s="6" t="n"/>
      <c r="W24" s="6">
        <f>IF(Q24="","",SUM(R24:V24))</f>
        <v/>
      </c>
      <c r="X24" s="6">
        <f>IF(Q24="","",Q24-W24)</f>
        <v/>
      </c>
      <c r="Y24" s="6">
        <f>IF(L24="","",ROUND(MIN(L24+M24,Settings!$B$2)*(Settings!$B$4+Settings!$B$6),0))</f>
        <v/>
      </c>
      <c r="Z24" s="6">
        <f>IF(K24="","",IF(K24&lt;=Settings!$B$7,ROUNDUP(N24*Settings!$B$9,0),0))</f>
        <v/>
      </c>
      <c r="AA24" s="6">
        <f>IF(Q24="","",Q24+Y24+Z24)</f>
        <v/>
      </c>
    </row>
    <row r="25">
      <c r="A25" s="6" t="n"/>
      <c r="B25" s="6" t="n"/>
      <c r="C25" s="6" t="n"/>
      <c r="D25" s="6">
        <f>$B$4</f>
        <v/>
      </c>
      <c r="E25" s="6" t="n"/>
      <c r="F25" s="6">
        <f>IF(E25="","",D25-E25)</f>
        <v/>
      </c>
      <c r="G25" s="6" t="n"/>
      <c r="H25" s="6" t="n"/>
      <c r="I25" s="6" t="n"/>
      <c r="J25" s="6" t="n"/>
      <c r="K25" s="6">
        <f>SUM(G25:J25)</f>
        <v/>
      </c>
      <c r="L25" s="6">
        <f>IF(E25="","",ROUND(G25*E25/D25,0))</f>
        <v/>
      </c>
      <c r="M25" s="6">
        <f>IF(E25="","",ROUND(H25*E25/D25,0))</f>
        <v/>
      </c>
      <c r="N25" s="6">
        <f>IF(E25="","",ROUND(K25*E25/D25,0))</f>
        <v/>
      </c>
      <c r="O25" s="6" t="n"/>
      <c r="P25" s="6">
        <f>IF(O25="",0,ROUND(O25*(K25/Settings!$B$12/Settings!$B$11)*Settings!$B$10,0))</f>
        <v/>
      </c>
      <c r="Q25" s="6">
        <f>IF(N25="","",N25+P25)</f>
        <v/>
      </c>
      <c r="R25" s="6">
        <f>IF(L25="","",ROUND(MIN(L25+M25,Settings!$B$2)*Settings!$B$3,0))</f>
        <v/>
      </c>
      <c r="S25" s="6">
        <f>IF(K25="","",IF(K25&lt;=Settings!$B$7,ROUNDUP(N25*Settings!$B$8,0),0))</f>
        <v/>
      </c>
      <c r="T25" s="6" t="n"/>
      <c r="U25" s="6" t="n"/>
      <c r="V25" s="6" t="n"/>
      <c r="W25" s="6">
        <f>IF(Q25="","",SUM(R25:V25))</f>
        <v/>
      </c>
      <c r="X25" s="6">
        <f>IF(Q25="","",Q25-W25)</f>
        <v/>
      </c>
      <c r="Y25" s="6">
        <f>IF(L25="","",ROUND(MIN(L25+M25,Settings!$B$2)*(Settings!$B$4+Settings!$B$6),0))</f>
        <v/>
      </c>
      <c r="Z25" s="6">
        <f>IF(K25="","",IF(K25&lt;=Settings!$B$7,ROUNDUP(N25*Settings!$B$9,0),0))</f>
        <v/>
      </c>
      <c r="AA25" s="6">
        <f>IF(Q25="","",Q25+Y25+Z25)</f>
        <v/>
      </c>
    </row>
    <row r="26">
      <c r="A26" s="6" t="n"/>
      <c r="B26" s="6" t="n"/>
      <c r="C26" s="6" t="n"/>
      <c r="D26" s="6">
        <f>$B$4</f>
        <v/>
      </c>
      <c r="E26" s="6" t="n"/>
      <c r="F26" s="6">
        <f>IF(E26="","",D26-E26)</f>
        <v/>
      </c>
      <c r="G26" s="6" t="n"/>
      <c r="H26" s="6" t="n"/>
      <c r="I26" s="6" t="n"/>
      <c r="J26" s="6" t="n"/>
      <c r="K26" s="6">
        <f>SUM(G26:J26)</f>
        <v/>
      </c>
      <c r="L26" s="6">
        <f>IF(E26="","",ROUND(G26*E26/D26,0))</f>
        <v/>
      </c>
      <c r="M26" s="6">
        <f>IF(E26="","",ROUND(H26*E26/D26,0))</f>
        <v/>
      </c>
      <c r="N26" s="6">
        <f>IF(E26="","",ROUND(K26*E26/D26,0))</f>
        <v/>
      </c>
      <c r="O26" s="6" t="n"/>
      <c r="P26" s="6">
        <f>IF(O26="",0,ROUND(O26*(K26/Settings!$B$12/Settings!$B$11)*Settings!$B$10,0))</f>
        <v/>
      </c>
      <c r="Q26" s="6">
        <f>IF(N26="","",N26+P26)</f>
        <v/>
      </c>
      <c r="R26" s="6">
        <f>IF(L26="","",ROUND(MIN(L26+M26,Settings!$B$2)*Settings!$B$3,0))</f>
        <v/>
      </c>
      <c r="S26" s="6">
        <f>IF(K26="","",IF(K26&lt;=Settings!$B$7,ROUNDUP(N26*Settings!$B$8,0),0))</f>
        <v/>
      </c>
      <c r="T26" s="6" t="n"/>
      <c r="U26" s="6" t="n"/>
      <c r="V26" s="6" t="n"/>
      <c r="W26" s="6">
        <f>IF(Q26="","",SUM(R26:V26))</f>
        <v/>
      </c>
      <c r="X26" s="6">
        <f>IF(Q26="","",Q26-W26)</f>
        <v/>
      </c>
      <c r="Y26" s="6">
        <f>IF(L26="","",ROUND(MIN(L26+M26,Settings!$B$2)*(Settings!$B$4+Settings!$B$6),0))</f>
        <v/>
      </c>
      <c r="Z26" s="6">
        <f>IF(K26="","",IF(K26&lt;=Settings!$B$7,ROUNDUP(N26*Settings!$B$9,0),0))</f>
        <v/>
      </c>
      <c r="AA26" s="6">
        <f>IF(Q26="","",Q26+Y26+Z26)</f>
        <v/>
      </c>
    </row>
    <row r="27">
      <c r="A27" s="6" t="n"/>
      <c r="B27" s="6" t="n"/>
      <c r="C27" s="6" t="n"/>
      <c r="D27" s="6">
        <f>$B$4</f>
        <v/>
      </c>
      <c r="E27" s="6" t="n"/>
      <c r="F27" s="6">
        <f>IF(E27="","",D27-E27)</f>
        <v/>
      </c>
      <c r="G27" s="6" t="n"/>
      <c r="H27" s="6" t="n"/>
      <c r="I27" s="6" t="n"/>
      <c r="J27" s="6" t="n"/>
      <c r="K27" s="6">
        <f>SUM(G27:J27)</f>
        <v/>
      </c>
      <c r="L27" s="6">
        <f>IF(E27="","",ROUND(G27*E27/D27,0))</f>
        <v/>
      </c>
      <c r="M27" s="6">
        <f>IF(E27="","",ROUND(H27*E27/D27,0))</f>
        <v/>
      </c>
      <c r="N27" s="6">
        <f>IF(E27="","",ROUND(K27*E27/D27,0))</f>
        <v/>
      </c>
      <c r="O27" s="6" t="n"/>
      <c r="P27" s="6">
        <f>IF(O27="",0,ROUND(O27*(K27/Settings!$B$12/Settings!$B$11)*Settings!$B$10,0))</f>
        <v/>
      </c>
      <c r="Q27" s="6">
        <f>IF(N27="","",N27+P27)</f>
        <v/>
      </c>
      <c r="R27" s="6">
        <f>IF(L27="","",ROUND(MIN(L27+M27,Settings!$B$2)*Settings!$B$3,0))</f>
        <v/>
      </c>
      <c r="S27" s="6">
        <f>IF(K27="","",IF(K27&lt;=Settings!$B$7,ROUNDUP(N27*Settings!$B$8,0),0))</f>
        <v/>
      </c>
      <c r="T27" s="6" t="n"/>
      <c r="U27" s="6" t="n"/>
      <c r="V27" s="6" t="n"/>
      <c r="W27" s="6">
        <f>IF(Q27="","",SUM(R27:V27))</f>
        <v/>
      </c>
      <c r="X27" s="6">
        <f>IF(Q27="","",Q27-W27)</f>
        <v/>
      </c>
      <c r="Y27" s="6">
        <f>IF(L27="","",ROUND(MIN(L27+M27,Settings!$B$2)*(Settings!$B$4+Settings!$B$6),0))</f>
        <v/>
      </c>
      <c r="Z27" s="6">
        <f>IF(K27="","",IF(K27&lt;=Settings!$B$7,ROUNDUP(N27*Settings!$B$9,0),0))</f>
        <v/>
      </c>
      <c r="AA27" s="6">
        <f>IF(Q27="","",Q27+Y27+Z27)</f>
        <v/>
      </c>
    </row>
    <row r="28">
      <c r="A28" s="6" t="n"/>
      <c r="B28" s="6" t="n"/>
      <c r="C28" s="6" t="n"/>
      <c r="D28" s="6">
        <f>$B$4</f>
        <v/>
      </c>
      <c r="E28" s="6" t="n"/>
      <c r="F28" s="6">
        <f>IF(E28="","",D28-E28)</f>
        <v/>
      </c>
      <c r="G28" s="6" t="n"/>
      <c r="H28" s="6" t="n"/>
      <c r="I28" s="6" t="n"/>
      <c r="J28" s="6" t="n"/>
      <c r="K28" s="6">
        <f>SUM(G28:J28)</f>
        <v/>
      </c>
      <c r="L28" s="6">
        <f>IF(E28="","",ROUND(G28*E28/D28,0))</f>
        <v/>
      </c>
      <c r="M28" s="6">
        <f>IF(E28="","",ROUND(H28*E28/D28,0))</f>
        <v/>
      </c>
      <c r="N28" s="6">
        <f>IF(E28="","",ROUND(K28*E28/D28,0))</f>
        <v/>
      </c>
      <c r="O28" s="6" t="n"/>
      <c r="P28" s="6">
        <f>IF(O28="",0,ROUND(O28*(K28/Settings!$B$12/Settings!$B$11)*Settings!$B$10,0))</f>
        <v/>
      </c>
      <c r="Q28" s="6">
        <f>IF(N28="","",N28+P28)</f>
        <v/>
      </c>
      <c r="R28" s="6">
        <f>IF(L28="","",ROUND(MIN(L28+M28,Settings!$B$2)*Settings!$B$3,0))</f>
        <v/>
      </c>
      <c r="S28" s="6">
        <f>IF(K28="","",IF(K28&lt;=Settings!$B$7,ROUNDUP(N28*Settings!$B$8,0),0))</f>
        <v/>
      </c>
      <c r="T28" s="6" t="n"/>
      <c r="U28" s="6" t="n"/>
      <c r="V28" s="6" t="n"/>
      <c r="W28" s="6">
        <f>IF(Q28="","",SUM(R28:V28))</f>
        <v/>
      </c>
      <c r="X28" s="6">
        <f>IF(Q28="","",Q28-W28)</f>
        <v/>
      </c>
      <c r="Y28" s="6">
        <f>IF(L28="","",ROUND(MIN(L28+M28,Settings!$B$2)*(Settings!$B$4+Settings!$B$6),0))</f>
        <v/>
      </c>
      <c r="Z28" s="6">
        <f>IF(K28="","",IF(K28&lt;=Settings!$B$7,ROUNDUP(N28*Settings!$B$9,0),0))</f>
        <v/>
      </c>
      <c r="AA28" s="6">
        <f>IF(Q28="","",Q28+Y28+Z28)</f>
        <v/>
      </c>
    </row>
    <row r="29">
      <c r="A29" s="6" t="n"/>
      <c r="B29" s="6" t="n"/>
      <c r="C29" s="6" t="n"/>
      <c r="D29" s="6">
        <f>$B$4</f>
        <v/>
      </c>
      <c r="E29" s="6" t="n"/>
      <c r="F29" s="6">
        <f>IF(E29="","",D29-E29)</f>
        <v/>
      </c>
      <c r="G29" s="6" t="n"/>
      <c r="H29" s="6" t="n"/>
      <c r="I29" s="6" t="n"/>
      <c r="J29" s="6" t="n"/>
      <c r="K29" s="6">
        <f>SUM(G29:J29)</f>
        <v/>
      </c>
      <c r="L29" s="6">
        <f>IF(E29="","",ROUND(G29*E29/D29,0))</f>
        <v/>
      </c>
      <c r="M29" s="6">
        <f>IF(E29="","",ROUND(H29*E29/D29,0))</f>
        <v/>
      </c>
      <c r="N29" s="6">
        <f>IF(E29="","",ROUND(K29*E29/D29,0))</f>
        <v/>
      </c>
      <c r="O29" s="6" t="n"/>
      <c r="P29" s="6">
        <f>IF(O29="",0,ROUND(O29*(K29/Settings!$B$12/Settings!$B$11)*Settings!$B$10,0))</f>
        <v/>
      </c>
      <c r="Q29" s="6">
        <f>IF(N29="","",N29+P29)</f>
        <v/>
      </c>
      <c r="R29" s="6">
        <f>IF(L29="","",ROUND(MIN(L29+M29,Settings!$B$2)*Settings!$B$3,0))</f>
        <v/>
      </c>
      <c r="S29" s="6">
        <f>IF(K29="","",IF(K29&lt;=Settings!$B$7,ROUNDUP(N29*Settings!$B$8,0),0))</f>
        <v/>
      </c>
      <c r="T29" s="6" t="n"/>
      <c r="U29" s="6" t="n"/>
      <c r="V29" s="6" t="n"/>
      <c r="W29" s="6">
        <f>IF(Q29="","",SUM(R29:V29))</f>
        <v/>
      </c>
      <c r="X29" s="6">
        <f>IF(Q29="","",Q29-W29)</f>
        <v/>
      </c>
      <c r="Y29" s="6">
        <f>IF(L29="","",ROUND(MIN(L29+M29,Settings!$B$2)*(Settings!$B$4+Settings!$B$6),0))</f>
        <v/>
      </c>
      <c r="Z29" s="6">
        <f>IF(K29="","",IF(K29&lt;=Settings!$B$7,ROUNDUP(N29*Settings!$B$9,0),0))</f>
        <v/>
      </c>
      <c r="AA29" s="6">
        <f>IF(Q29="","",Q29+Y29+Z29)</f>
        <v/>
      </c>
    </row>
    <row r="30">
      <c r="A30" s="6" t="n"/>
      <c r="B30" s="6" t="n"/>
      <c r="C30" s="6" t="n"/>
      <c r="D30" s="6">
        <f>$B$4</f>
        <v/>
      </c>
      <c r="E30" s="6" t="n"/>
      <c r="F30" s="6">
        <f>IF(E30="","",D30-E30)</f>
        <v/>
      </c>
      <c r="G30" s="6" t="n"/>
      <c r="H30" s="6" t="n"/>
      <c r="I30" s="6" t="n"/>
      <c r="J30" s="6" t="n"/>
      <c r="K30" s="6">
        <f>SUM(G30:J30)</f>
        <v/>
      </c>
      <c r="L30" s="6">
        <f>IF(E30="","",ROUND(G30*E30/D30,0))</f>
        <v/>
      </c>
      <c r="M30" s="6">
        <f>IF(E30="","",ROUND(H30*E30/D30,0))</f>
        <v/>
      </c>
      <c r="N30" s="6">
        <f>IF(E30="","",ROUND(K30*E30/D30,0))</f>
        <v/>
      </c>
      <c r="O30" s="6" t="n"/>
      <c r="P30" s="6">
        <f>IF(O30="",0,ROUND(O30*(K30/Settings!$B$12/Settings!$B$11)*Settings!$B$10,0))</f>
        <v/>
      </c>
      <c r="Q30" s="6">
        <f>IF(N30="","",N30+P30)</f>
        <v/>
      </c>
      <c r="R30" s="6">
        <f>IF(L30="","",ROUND(MIN(L30+M30,Settings!$B$2)*Settings!$B$3,0))</f>
        <v/>
      </c>
      <c r="S30" s="6">
        <f>IF(K30="","",IF(K30&lt;=Settings!$B$7,ROUNDUP(N30*Settings!$B$8,0),0))</f>
        <v/>
      </c>
      <c r="T30" s="6" t="n"/>
      <c r="U30" s="6" t="n"/>
      <c r="V30" s="6" t="n"/>
      <c r="W30" s="6">
        <f>IF(Q30="","",SUM(R30:V30))</f>
        <v/>
      </c>
      <c r="X30" s="6">
        <f>IF(Q30="","",Q30-W30)</f>
        <v/>
      </c>
      <c r="Y30" s="6">
        <f>IF(L30="","",ROUND(MIN(L30+M30,Settings!$B$2)*(Settings!$B$4+Settings!$B$6),0))</f>
        <v/>
      </c>
      <c r="Z30" s="6">
        <f>IF(K30="","",IF(K30&lt;=Settings!$B$7,ROUNDUP(N30*Settings!$B$9,0),0))</f>
        <v/>
      </c>
      <c r="AA30" s="6">
        <f>IF(Q30="","",Q30+Y30+Z30)</f>
        <v/>
      </c>
    </row>
    <row r="31">
      <c r="A31" s="6" t="n"/>
      <c r="B31" s="6" t="n"/>
      <c r="C31" s="6" t="n"/>
      <c r="D31" s="6">
        <f>$B$4</f>
        <v/>
      </c>
      <c r="E31" s="6" t="n"/>
      <c r="F31" s="6">
        <f>IF(E31="","",D31-E31)</f>
        <v/>
      </c>
      <c r="G31" s="6" t="n"/>
      <c r="H31" s="6" t="n"/>
      <c r="I31" s="6" t="n"/>
      <c r="J31" s="6" t="n"/>
      <c r="K31" s="6">
        <f>SUM(G31:J31)</f>
        <v/>
      </c>
      <c r="L31" s="6">
        <f>IF(E31="","",ROUND(G31*E31/D31,0))</f>
        <v/>
      </c>
      <c r="M31" s="6">
        <f>IF(E31="","",ROUND(H31*E31/D31,0))</f>
        <v/>
      </c>
      <c r="N31" s="6">
        <f>IF(E31="","",ROUND(K31*E31/D31,0))</f>
        <v/>
      </c>
      <c r="O31" s="6" t="n"/>
      <c r="P31" s="6">
        <f>IF(O31="",0,ROUND(O31*(K31/Settings!$B$12/Settings!$B$11)*Settings!$B$10,0))</f>
        <v/>
      </c>
      <c r="Q31" s="6">
        <f>IF(N31="","",N31+P31)</f>
        <v/>
      </c>
      <c r="R31" s="6">
        <f>IF(L31="","",ROUND(MIN(L31+M31,Settings!$B$2)*Settings!$B$3,0))</f>
        <v/>
      </c>
      <c r="S31" s="6">
        <f>IF(K31="","",IF(K31&lt;=Settings!$B$7,ROUNDUP(N31*Settings!$B$8,0),0))</f>
        <v/>
      </c>
      <c r="T31" s="6" t="n"/>
      <c r="U31" s="6" t="n"/>
      <c r="V31" s="6" t="n"/>
      <c r="W31" s="6">
        <f>IF(Q31="","",SUM(R31:V31))</f>
        <v/>
      </c>
      <c r="X31" s="6">
        <f>IF(Q31="","",Q31-W31)</f>
        <v/>
      </c>
      <c r="Y31" s="6">
        <f>IF(L31="","",ROUND(MIN(L31+M31,Settings!$B$2)*(Settings!$B$4+Settings!$B$6),0))</f>
        <v/>
      </c>
      <c r="Z31" s="6">
        <f>IF(K31="","",IF(K31&lt;=Settings!$B$7,ROUNDUP(N31*Settings!$B$9,0),0))</f>
        <v/>
      </c>
      <c r="AA31" s="6">
        <f>IF(Q31="","",Q31+Y31+Z31)</f>
        <v/>
      </c>
    </row>
    <row r="32">
      <c r="A32" s="6" t="n"/>
      <c r="B32" s="6" t="n"/>
      <c r="C32" s="6" t="n"/>
      <c r="D32" s="6">
        <f>$B$4</f>
        <v/>
      </c>
      <c r="E32" s="6" t="n"/>
      <c r="F32" s="6">
        <f>IF(E32="","",D32-E32)</f>
        <v/>
      </c>
      <c r="G32" s="6" t="n"/>
      <c r="H32" s="6" t="n"/>
      <c r="I32" s="6" t="n"/>
      <c r="J32" s="6" t="n"/>
      <c r="K32" s="6">
        <f>SUM(G32:J32)</f>
        <v/>
      </c>
      <c r="L32" s="6">
        <f>IF(E32="","",ROUND(G32*E32/D32,0))</f>
        <v/>
      </c>
      <c r="M32" s="6">
        <f>IF(E32="","",ROUND(H32*E32/D32,0))</f>
        <v/>
      </c>
      <c r="N32" s="6">
        <f>IF(E32="","",ROUND(K32*E32/D32,0))</f>
        <v/>
      </c>
      <c r="O32" s="6" t="n"/>
      <c r="P32" s="6">
        <f>IF(O32="",0,ROUND(O32*(K32/Settings!$B$12/Settings!$B$11)*Settings!$B$10,0))</f>
        <v/>
      </c>
      <c r="Q32" s="6">
        <f>IF(N32="","",N32+P32)</f>
        <v/>
      </c>
      <c r="R32" s="6">
        <f>IF(L32="","",ROUND(MIN(L32+M32,Settings!$B$2)*Settings!$B$3,0))</f>
        <v/>
      </c>
      <c r="S32" s="6">
        <f>IF(K32="","",IF(K32&lt;=Settings!$B$7,ROUNDUP(N32*Settings!$B$8,0),0))</f>
        <v/>
      </c>
      <c r="T32" s="6" t="n"/>
      <c r="U32" s="6" t="n"/>
      <c r="V32" s="6" t="n"/>
      <c r="W32" s="6">
        <f>IF(Q32="","",SUM(R32:V32))</f>
        <v/>
      </c>
      <c r="X32" s="6">
        <f>IF(Q32="","",Q32-W32)</f>
        <v/>
      </c>
      <c r="Y32" s="6">
        <f>IF(L32="","",ROUND(MIN(L32+M32,Settings!$B$2)*(Settings!$B$4+Settings!$B$6),0))</f>
        <v/>
      </c>
      <c r="Z32" s="6">
        <f>IF(K32="","",IF(K32&lt;=Settings!$B$7,ROUNDUP(N32*Settings!$B$9,0),0))</f>
        <v/>
      </c>
      <c r="AA32" s="6">
        <f>IF(Q32="","",Q32+Y32+Z32)</f>
        <v/>
      </c>
    </row>
    <row r="33">
      <c r="A33" s="6" t="n"/>
      <c r="B33" s="6" t="n"/>
      <c r="C33" s="6" t="n"/>
      <c r="D33" s="6">
        <f>$B$4</f>
        <v/>
      </c>
      <c r="E33" s="6" t="n"/>
      <c r="F33" s="6">
        <f>IF(E33="","",D33-E33)</f>
        <v/>
      </c>
      <c r="G33" s="6" t="n"/>
      <c r="H33" s="6" t="n"/>
      <c r="I33" s="6" t="n"/>
      <c r="J33" s="6" t="n"/>
      <c r="K33" s="6">
        <f>SUM(G33:J33)</f>
        <v/>
      </c>
      <c r="L33" s="6">
        <f>IF(E33="","",ROUND(G33*E33/D33,0))</f>
        <v/>
      </c>
      <c r="M33" s="6">
        <f>IF(E33="","",ROUND(H33*E33/D33,0))</f>
        <v/>
      </c>
      <c r="N33" s="6">
        <f>IF(E33="","",ROUND(K33*E33/D33,0))</f>
        <v/>
      </c>
      <c r="O33" s="6" t="n"/>
      <c r="P33" s="6">
        <f>IF(O33="",0,ROUND(O33*(K33/Settings!$B$12/Settings!$B$11)*Settings!$B$10,0))</f>
        <v/>
      </c>
      <c r="Q33" s="6">
        <f>IF(N33="","",N33+P33)</f>
        <v/>
      </c>
      <c r="R33" s="6">
        <f>IF(L33="","",ROUND(MIN(L33+M33,Settings!$B$2)*Settings!$B$3,0))</f>
        <v/>
      </c>
      <c r="S33" s="6">
        <f>IF(K33="","",IF(K33&lt;=Settings!$B$7,ROUNDUP(N33*Settings!$B$8,0),0))</f>
        <v/>
      </c>
      <c r="T33" s="6" t="n"/>
      <c r="U33" s="6" t="n"/>
      <c r="V33" s="6" t="n"/>
      <c r="W33" s="6">
        <f>IF(Q33="","",SUM(R33:V33))</f>
        <v/>
      </c>
      <c r="X33" s="6">
        <f>IF(Q33="","",Q33-W33)</f>
        <v/>
      </c>
      <c r="Y33" s="6">
        <f>IF(L33="","",ROUND(MIN(L33+M33,Settings!$B$2)*(Settings!$B$4+Settings!$B$6),0))</f>
        <v/>
      </c>
      <c r="Z33" s="6">
        <f>IF(K33="","",IF(K33&lt;=Settings!$B$7,ROUNDUP(N33*Settings!$B$9,0),0))</f>
        <v/>
      </c>
      <c r="AA33" s="6">
        <f>IF(Q33="","",Q33+Y33+Z33)</f>
        <v/>
      </c>
    </row>
    <row r="34">
      <c r="A34" s="6" t="n"/>
      <c r="B34" s="6" t="n"/>
      <c r="C34" s="6" t="n"/>
      <c r="D34" s="6">
        <f>$B$4</f>
        <v/>
      </c>
      <c r="E34" s="6" t="n"/>
      <c r="F34" s="6">
        <f>IF(E34="","",D34-E34)</f>
        <v/>
      </c>
      <c r="G34" s="6" t="n"/>
      <c r="H34" s="6" t="n"/>
      <c r="I34" s="6" t="n"/>
      <c r="J34" s="6" t="n"/>
      <c r="K34" s="6">
        <f>SUM(G34:J34)</f>
        <v/>
      </c>
      <c r="L34" s="6">
        <f>IF(E34="","",ROUND(G34*E34/D34,0))</f>
        <v/>
      </c>
      <c r="M34" s="6">
        <f>IF(E34="","",ROUND(H34*E34/D34,0))</f>
        <v/>
      </c>
      <c r="N34" s="6">
        <f>IF(E34="","",ROUND(K34*E34/D34,0))</f>
        <v/>
      </c>
      <c r="O34" s="6" t="n"/>
      <c r="P34" s="6">
        <f>IF(O34="",0,ROUND(O34*(K34/Settings!$B$12/Settings!$B$11)*Settings!$B$10,0))</f>
        <v/>
      </c>
      <c r="Q34" s="6">
        <f>IF(N34="","",N34+P34)</f>
        <v/>
      </c>
      <c r="R34" s="6">
        <f>IF(L34="","",ROUND(MIN(L34+M34,Settings!$B$2)*Settings!$B$3,0))</f>
        <v/>
      </c>
      <c r="S34" s="6">
        <f>IF(K34="","",IF(K34&lt;=Settings!$B$7,ROUNDUP(N34*Settings!$B$8,0),0))</f>
        <v/>
      </c>
      <c r="T34" s="6" t="n"/>
      <c r="U34" s="6" t="n"/>
      <c r="V34" s="6" t="n"/>
      <c r="W34" s="6">
        <f>IF(Q34="","",SUM(R34:V34))</f>
        <v/>
      </c>
      <c r="X34" s="6">
        <f>IF(Q34="","",Q34-W34)</f>
        <v/>
      </c>
      <c r="Y34" s="6">
        <f>IF(L34="","",ROUND(MIN(L34+M34,Settings!$B$2)*(Settings!$B$4+Settings!$B$6),0))</f>
        <v/>
      </c>
      <c r="Z34" s="6">
        <f>IF(K34="","",IF(K34&lt;=Settings!$B$7,ROUNDUP(N34*Settings!$B$9,0),0))</f>
        <v/>
      </c>
      <c r="AA34" s="6">
        <f>IF(Q34="","",Q34+Y34+Z34)</f>
        <v/>
      </c>
    </row>
    <row r="35">
      <c r="A35" s="6" t="n"/>
      <c r="B35" s="6" t="n"/>
      <c r="C35" s="6" t="n"/>
      <c r="D35" s="6">
        <f>$B$4</f>
        <v/>
      </c>
      <c r="E35" s="6" t="n"/>
      <c r="F35" s="6">
        <f>IF(E35="","",D35-E35)</f>
        <v/>
      </c>
      <c r="G35" s="6" t="n"/>
      <c r="H35" s="6" t="n"/>
      <c r="I35" s="6" t="n"/>
      <c r="J35" s="6" t="n"/>
      <c r="K35" s="6">
        <f>SUM(G35:J35)</f>
        <v/>
      </c>
      <c r="L35" s="6">
        <f>IF(E35="","",ROUND(G35*E35/D35,0))</f>
        <v/>
      </c>
      <c r="M35" s="6">
        <f>IF(E35="","",ROUND(H35*E35/D35,0))</f>
        <v/>
      </c>
      <c r="N35" s="6">
        <f>IF(E35="","",ROUND(K35*E35/D35,0))</f>
        <v/>
      </c>
      <c r="O35" s="6" t="n"/>
      <c r="P35" s="6">
        <f>IF(O35="",0,ROUND(O35*(K35/Settings!$B$12/Settings!$B$11)*Settings!$B$10,0))</f>
        <v/>
      </c>
      <c r="Q35" s="6">
        <f>IF(N35="","",N35+P35)</f>
        <v/>
      </c>
      <c r="R35" s="6">
        <f>IF(L35="","",ROUND(MIN(L35+M35,Settings!$B$2)*Settings!$B$3,0))</f>
        <v/>
      </c>
      <c r="S35" s="6">
        <f>IF(K35="","",IF(K35&lt;=Settings!$B$7,ROUNDUP(N35*Settings!$B$8,0),0))</f>
        <v/>
      </c>
      <c r="T35" s="6" t="n"/>
      <c r="U35" s="6" t="n"/>
      <c r="V35" s="6" t="n"/>
      <c r="W35" s="6">
        <f>IF(Q35="","",SUM(R35:V35))</f>
        <v/>
      </c>
      <c r="X35" s="6">
        <f>IF(Q35="","",Q35-W35)</f>
        <v/>
      </c>
      <c r="Y35" s="6">
        <f>IF(L35="","",ROUND(MIN(L35+M35,Settings!$B$2)*(Settings!$B$4+Settings!$B$6),0))</f>
        <v/>
      </c>
      <c r="Z35" s="6">
        <f>IF(K35="","",IF(K35&lt;=Settings!$B$7,ROUNDUP(N35*Settings!$B$9,0),0))</f>
        <v/>
      </c>
      <c r="AA35" s="6">
        <f>IF(Q35="","",Q35+Y35+Z35)</f>
        <v/>
      </c>
    </row>
    <row r="36">
      <c r="A36" s="6" t="n"/>
      <c r="B36" s="6" t="n"/>
      <c r="C36" s="6" t="n"/>
      <c r="D36" s="6">
        <f>$B$4</f>
        <v/>
      </c>
      <c r="E36" s="6" t="n"/>
      <c r="F36" s="6">
        <f>IF(E36="","",D36-E36)</f>
        <v/>
      </c>
      <c r="G36" s="6" t="n"/>
      <c r="H36" s="6" t="n"/>
      <c r="I36" s="6" t="n"/>
      <c r="J36" s="6" t="n"/>
      <c r="K36" s="6">
        <f>SUM(G36:J36)</f>
        <v/>
      </c>
      <c r="L36" s="6">
        <f>IF(E36="","",ROUND(G36*E36/D36,0))</f>
        <v/>
      </c>
      <c r="M36" s="6">
        <f>IF(E36="","",ROUND(H36*E36/D36,0))</f>
        <v/>
      </c>
      <c r="N36" s="6">
        <f>IF(E36="","",ROUND(K36*E36/D36,0))</f>
        <v/>
      </c>
      <c r="O36" s="6" t="n"/>
      <c r="P36" s="6">
        <f>IF(O36="",0,ROUND(O36*(K36/Settings!$B$12/Settings!$B$11)*Settings!$B$10,0))</f>
        <v/>
      </c>
      <c r="Q36" s="6">
        <f>IF(N36="","",N36+P36)</f>
        <v/>
      </c>
      <c r="R36" s="6">
        <f>IF(L36="","",ROUND(MIN(L36+M36,Settings!$B$2)*Settings!$B$3,0))</f>
        <v/>
      </c>
      <c r="S36" s="6">
        <f>IF(K36="","",IF(K36&lt;=Settings!$B$7,ROUNDUP(N36*Settings!$B$8,0),0))</f>
        <v/>
      </c>
      <c r="T36" s="6" t="n"/>
      <c r="U36" s="6" t="n"/>
      <c r="V36" s="6" t="n"/>
      <c r="W36" s="6">
        <f>IF(Q36="","",SUM(R36:V36))</f>
        <v/>
      </c>
      <c r="X36" s="6">
        <f>IF(Q36="","",Q36-W36)</f>
        <v/>
      </c>
      <c r="Y36" s="6">
        <f>IF(L36="","",ROUND(MIN(L36+M36,Settings!$B$2)*(Settings!$B$4+Settings!$B$6),0))</f>
        <v/>
      </c>
      <c r="Z36" s="6">
        <f>IF(K36="","",IF(K36&lt;=Settings!$B$7,ROUNDUP(N36*Settings!$B$9,0),0))</f>
        <v/>
      </c>
      <c r="AA36" s="6">
        <f>IF(Q36="","",Q36+Y36+Z36)</f>
        <v/>
      </c>
    </row>
    <row r="37">
      <c r="A37" s="6" t="n"/>
      <c r="B37" s="6" t="n"/>
      <c r="C37" s="6" t="n"/>
      <c r="D37" s="6">
        <f>$B$4</f>
        <v/>
      </c>
      <c r="E37" s="6" t="n"/>
      <c r="F37" s="6">
        <f>IF(E37="","",D37-E37)</f>
        <v/>
      </c>
      <c r="G37" s="6" t="n"/>
      <c r="H37" s="6" t="n"/>
      <c r="I37" s="6" t="n"/>
      <c r="J37" s="6" t="n"/>
      <c r="K37" s="6">
        <f>SUM(G37:J37)</f>
        <v/>
      </c>
      <c r="L37" s="6">
        <f>IF(E37="","",ROUND(G37*E37/D37,0))</f>
        <v/>
      </c>
      <c r="M37" s="6">
        <f>IF(E37="","",ROUND(H37*E37/D37,0))</f>
        <v/>
      </c>
      <c r="N37" s="6">
        <f>IF(E37="","",ROUND(K37*E37/D37,0))</f>
        <v/>
      </c>
      <c r="O37" s="6" t="n"/>
      <c r="P37" s="6">
        <f>IF(O37="",0,ROUND(O37*(K37/Settings!$B$12/Settings!$B$11)*Settings!$B$10,0))</f>
        <v/>
      </c>
      <c r="Q37" s="6">
        <f>IF(N37="","",N37+P37)</f>
        <v/>
      </c>
      <c r="R37" s="6">
        <f>IF(L37="","",ROUND(MIN(L37+M37,Settings!$B$2)*Settings!$B$3,0))</f>
        <v/>
      </c>
      <c r="S37" s="6">
        <f>IF(K37="","",IF(K37&lt;=Settings!$B$7,ROUNDUP(N37*Settings!$B$8,0),0))</f>
        <v/>
      </c>
      <c r="T37" s="6" t="n"/>
      <c r="U37" s="6" t="n"/>
      <c r="V37" s="6" t="n"/>
      <c r="W37" s="6">
        <f>IF(Q37="","",SUM(R37:V37))</f>
        <v/>
      </c>
      <c r="X37" s="6">
        <f>IF(Q37="","",Q37-W37)</f>
        <v/>
      </c>
      <c r="Y37" s="6">
        <f>IF(L37="","",ROUND(MIN(L37+M37,Settings!$B$2)*(Settings!$B$4+Settings!$B$6),0))</f>
        <v/>
      </c>
      <c r="Z37" s="6">
        <f>IF(K37="","",IF(K37&lt;=Settings!$B$7,ROUNDUP(N37*Settings!$B$9,0),0))</f>
        <v/>
      </c>
      <c r="AA37" s="6">
        <f>IF(Q37="","",Q37+Y37+Z37)</f>
        <v/>
      </c>
    </row>
    <row r="38">
      <c r="A38" s="6" t="n"/>
      <c r="B38" s="6" t="n"/>
      <c r="C38" s="6" t="n"/>
      <c r="D38" s="6">
        <f>$B$4</f>
        <v/>
      </c>
      <c r="E38" s="6" t="n"/>
      <c r="F38" s="6">
        <f>IF(E38="","",D38-E38)</f>
        <v/>
      </c>
      <c r="G38" s="6" t="n"/>
      <c r="H38" s="6" t="n"/>
      <c r="I38" s="6" t="n"/>
      <c r="J38" s="6" t="n"/>
      <c r="K38" s="6">
        <f>SUM(G38:J38)</f>
        <v/>
      </c>
      <c r="L38" s="6">
        <f>IF(E38="","",ROUND(G38*E38/D38,0))</f>
        <v/>
      </c>
      <c r="M38" s="6">
        <f>IF(E38="","",ROUND(H38*E38/D38,0))</f>
        <v/>
      </c>
      <c r="N38" s="6">
        <f>IF(E38="","",ROUND(K38*E38/D38,0))</f>
        <v/>
      </c>
      <c r="O38" s="6" t="n"/>
      <c r="P38" s="6">
        <f>IF(O38="",0,ROUND(O38*(K38/Settings!$B$12/Settings!$B$11)*Settings!$B$10,0))</f>
        <v/>
      </c>
      <c r="Q38" s="6">
        <f>IF(N38="","",N38+P38)</f>
        <v/>
      </c>
      <c r="R38" s="6">
        <f>IF(L38="","",ROUND(MIN(L38+M38,Settings!$B$2)*Settings!$B$3,0))</f>
        <v/>
      </c>
      <c r="S38" s="6">
        <f>IF(K38="","",IF(K38&lt;=Settings!$B$7,ROUNDUP(N38*Settings!$B$8,0),0))</f>
        <v/>
      </c>
      <c r="T38" s="6" t="n"/>
      <c r="U38" s="6" t="n"/>
      <c r="V38" s="6" t="n"/>
      <c r="W38" s="6">
        <f>IF(Q38="","",SUM(R38:V38))</f>
        <v/>
      </c>
      <c r="X38" s="6">
        <f>IF(Q38="","",Q38-W38)</f>
        <v/>
      </c>
      <c r="Y38" s="6">
        <f>IF(L38="","",ROUND(MIN(L38+M38,Settings!$B$2)*(Settings!$B$4+Settings!$B$6),0))</f>
        <v/>
      </c>
      <c r="Z38" s="6">
        <f>IF(K38="","",IF(K38&lt;=Settings!$B$7,ROUNDUP(N38*Settings!$B$9,0),0))</f>
        <v/>
      </c>
      <c r="AA38" s="6">
        <f>IF(Q38="","",Q38+Y38+Z38)</f>
        <v/>
      </c>
    </row>
    <row r="39">
      <c r="A39" s="6" t="n"/>
      <c r="B39" s="6" t="n"/>
      <c r="C39" s="6" t="n"/>
      <c r="D39" s="6">
        <f>$B$4</f>
        <v/>
      </c>
      <c r="E39" s="6" t="n"/>
      <c r="F39" s="6">
        <f>IF(E39="","",D39-E39)</f>
        <v/>
      </c>
      <c r="G39" s="6" t="n"/>
      <c r="H39" s="6" t="n"/>
      <c r="I39" s="6" t="n"/>
      <c r="J39" s="6" t="n"/>
      <c r="K39" s="6">
        <f>SUM(G39:J39)</f>
        <v/>
      </c>
      <c r="L39" s="6">
        <f>IF(E39="","",ROUND(G39*E39/D39,0))</f>
        <v/>
      </c>
      <c r="M39" s="6">
        <f>IF(E39="","",ROUND(H39*E39/D39,0))</f>
        <v/>
      </c>
      <c r="N39" s="6">
        <f>IF(E39="","",ROUND(K39*E39/D39,0))</f>
        <v/>
      </c>
      <c r="O39" s="6" t="n"/>
      <c r="P39" s="6">
        <f>IF(O39="",0,ROUND(O39*(K39/Settings!$B$12/Settings!$B$11)*Settings!$B$10,0))</f>
        <v/>
      </c>
      <c r="Q39" s="6">
        <f>IF(N39="","",N39+P39)</f>
        <v/>
      </c>
      <c r="R39" s="6">
        <f>IF(L39="","",ROUND(MIN(L39+M39,Settings!$B$2)*Settings!$B$3,0))</f>
        <v/>
      </c>
      <c r="S39" s="6">
        <f>IF(K39="","",IF(K39&lt;=Settings!$B$7,ROUNDUP(N39*Settings!$B$8,0),0))</f>
        <v/>
      </c>
      <c r="T39" s="6" t="n"/>
      <c r="U39" s="6" t="n"/>
      <c r="V39" s="6" t="n"/>
      <c r="W39" s="6">
        <f>IF(Q39="","",SUM(R39:V39))</f>
        <v/>
      </c>
      <c r="X39" s="6">
        <f>IF(Q39="","",Q39-W39)</f>
        <v/>
      </c>
      <c r="Y39" s="6">
        <f>IF(L39="","",ROUND(MIN(L39+M39,Settings!$B$2)*(Settings!$B$4+Settings!$B$6),0))</f>
        <v/>
      </c>
      <c r="Z39" s="6">
        <f>IF(K39="","",IF(K39&lt;=Settings!$B$7,ROUNDUP(N39*Settings!$B$9,0),0))</f>
        <v/>
      </c>
      <c r="AA39" s="6">
        <f>IF(Q39="","",Q39+Y39+Z39)</f>
        <v/>
      </c>
    </row>
    <row r="40">
      <c r="A40" s="6" t="n"/>
      <c r="B40" s="6" t="n"/>
      <c r="C40" s="6" t="n"/>
      <c r="D40" s="6">
        <f>$B$4</f>
        <v/>
      </c>
      <c r="E40" s="6" t="n"/>
      <c r="F40" s="6">
        <f>IF(E40="","",D40-E40)</f>
        <v/>
      </c>
      <c r="G40" s="6" t="n"/>
      <c r="H40" s="6" t="n"/>
      <c r="I40" s="6" t="n"/>
      <c r="J40" s="6" t="n"/>
      <c r="K40" s="6">
        <f>SUM(G40:J40)</f>
        <v/>
      </c>
      <c r="L40" s="6">
        <f>IF(E40="","",ROUND(G40*E40/D40,0))</f>
        <v/>
      </c>
      <c r="M40" s="6">
        <f>IF(E40="","",ROUND(H40*E40/D40,0))</f>
        <v/>
      </c>
      <c r="N40" s="6">
        <f>IF(E40="","",ROUND(K40*E40/D40,0))</f>
        <v/>
      </c>
      <c r="O40" s="6" t="n"/>
      <c r="P40" s="6">
        <f>IF(O40="",0,ROUND(O40*(K40/Settings!$B$12/Settings!$B$11)*Settings!$B$10,0))</f>
        <v/>
      </c>
      <c r="Q40" s="6">
        <f>IF(N40="","",N40+P40)</f>
        <v/>
      </c>
      <c r="R40" s="6">
        <f>IF(L40="","",ROUND(MIN(L40+M40,Settings!$B$2)*Settings!$B$3,0))</f>
        <v/>
      </c>
      <c r="S40" s="6">
        <f>IF(K40="","",IF(K40&lt;=Settings!$B$7,ROUNDUP(N40*Settings!$B$8,0),0))</f>
        <v/>
      </c>
      <c r="T40" s="6" t="n"/>
      <c r="U40" s="6" t="n"/>
      <c r="V40" s="6" t="n"/>
      <c r="W40" s="6">
        <f>IF(Q40="","",SUM(R40:V40))</f>
        <v/>
      </c>
      <c r="X40" s="6">
        <f>IF(Q40="","",Q40-W40)</f>
        <v/>
      </c>
      <c r="Y40" s="6">
        <f>IF(L40="","",ROUND(MIN(L40+M40,Settings!$B$2)*(Settings!$B$4+Settings!$B$6),0))</f>
        <v/>
      </c>
      <c r="Z40" s="6">
        <f>IF(K40="","",IF(K40&lt;=Settings!$B$7,ROUNDUP(N40*Settings!$B$9,0),0))</f>
        <v/>
      </c>
      <c r="AA40" s="6">
        <f>IF(Q40="","",Q40+Y40+Z40)</f>
        <v/>
      </c>
    </row>
    <row r="41">
      <c r="A41" s="6" t="n"/>
      <c r="B41" s="6" t="n"/>
      <c r="C41" s="6" t="n"/>
      <c r="D41" s="6">
        <f>$B$4</f>
        <v/>
      </c>
      <c r="E41" s="6" t="n"/>
      <c r="F41" s="6">
        <f>IF(E41="","",D41-E41)</f>
        <v/>
      </c>
      <c r="G41" s="6" t="n"/>
      <c r="H41" s="6" t="n"/>
      <c r="I41" s="6" t="n"/>
      <c r="J41" s="6" t="n"/>
      <c r="K41" s="6">
        <f>SUM(G41:J41)</f>
        <v/>
      </c>
      <c r="L41" s="6">
        <f>IF(E41="","",ROUND(G41*E41/D41,0))</f>
        <v/>
      </c>
      <c r="M41" s="6">
        <f>IF(E41="","",ROUND(H41*E41/D41,0))</f>
        <v/>
      </c>
      <c r="N41" s="6">
        <f>IF(E41="","",ROUND(K41*E41/D41,0))</f>
        <v/>
      </c>
      <c r="O41" s="6" t="n"/>
      <c r="P41" s="6">
        <f>IF(O41="",0,ROUND(O41*(K41/Settings!$B$12/Settings!$B$11)*Settings!$B$10,0))</f>
        <v/>
      </c>
      <c r="Q41" s="6">
        <f>IF(N41="","",N41+P41)</f>
        <v/>
      </c>
      <c r="R41" s="6">
        <f>IF(L41="","",ROUND(MIN(L41+M41,Settings!$B$2)*Settings!$B$3,0))</f>
        <v/>
      </c>
      <c r="S41" s="6">
        <f>IF(K41="","",IF(K41&lt;=Settings!$B$7,ROUNDUP(N41*Settings!$B$8,0),0))</f>
        <v/>
      </c>
      <c r="T41" s="6" t="n"/>
      <c r="U41" s="6" t="n"/>
      <c r="V41" s="6" t="n"/>
      <c r="W41" s="6">
        <f>IF(Q41="","",SUM(R41:V41))</f>
        <v/>
      </c>
      <c r="X41" s="6">
        <f>IF(Q41="","",Q41-W41)</f>
        <v/>
      </c>
      <c r="Y41" s="6">
        <f>IF(L41="","",ROUND(MIN(L41+M41,Settings!$B$2)*(Settings!$B$4+Settings!$B$6),0))</f>
        <v/>
      </c>
      <c r="Z41" s="6">
        <f>IF(K41="","",IF(K41&lt;=Settings!$B$7,ROUNDUP(N41*Settings!$B$9,0),0))</f>
        <v/>
      </c>
      <c r="AA41" s="6">
        <f>IF(Q41="","",Q41+Y41+Z41)</f>
        <v/>
      </c>
    </row>
    <row r="42">
      <c r="A42" s="6" t="n"/>
      <c r="B42" s="6" t="n"/>
      <c r="C42" s="6" t="n"/>
      <c r="D42" s="6">
        <f>$B$4</f>
        <v/>
      </c>
      <c r="E42" s="6" t="n"/>
      <c r="F42" s="6">
        <f>IF(E42="","",D42-E42)</f>
        <v/>
      </c>
      <c r="G42" s="6" t="n"/>
      <c r="H42" s="6" t="n"/>
      <c r="I42" s="6" t="n"/>
      <c r="J42" s="6" t="n"/>
      <c r="K42" s="6">
        <f>SUM(G42:J42)</f>
        <v/>
      </c>
      <c r="L42" s="6">
        <f>IF(E42="","",ROUND(G42*E42/D42,0))</f>
        <v/>
      </c>
      <c r="M42" s="6">
        <f>IF(E42="","",ROUND(H42*E42/D42,0))</f>
        <v/>
      </c>
      <c r="N42" s="6">
        <f>IF(E42="","",ROUND(K42*E42/D42,0))</f>
        <v/>
      </c>
      <c r="O42" s="6" t="n"/>
      <c r="P42" s="6">
        <f>IF(O42="",0,ROUND(O42*(K42/Settings!$B$12/Settings!$B$11)*Settings!$B$10,0))</f>
        <v/>
      </c>
      <c r="Q42" s="6">
        <f>IF(N42="","",N42+P42)</f>
        <v/>
      </c>
      <c r="R42" s="6">
        <f>IF(L42="","",ROUND(MIN(L42+M42,Settings!$B$2)*Settings!$B$3,0))</f>
        <v/>
      </c>
      <c r="S42" s="6">
        <f>IF(K42="","",IF(K42&lt;=Settings!$B$7,ROUNDUP(N42*Settings!$B$8,0),0))</f>
        <v/>
      </c>
      <c r="T42" s="6" t="n"/>
      <c r="U42" s="6" t="n"/>
      <c r="V42" s="6" t="n"/>
      <c r="W42" s="6">
        <f>IF(Q42="","",SUM(R42:V42))</f>
        <v/>
      </c>
      <c r="X42" s="6">
        <f>IF(Q42="","",Q42-W42)</f>
        <v/>
      </c>
      <c r="Y42" s="6">
        <f>IF(L42="","",ROUND(MIN(L42+M42,Settings!$B$2)*(Settings!$B$4+Settings!$B$6),0))</f>
        <v/>
      </c>
      <c r="Z42" s="6">
        <f>IF(K42="","",IF(K42&lt;=Settings!$B$7,ROUNDUP(N42*Settings!$B$9,0),0))</f>
        <v/>
      </c>
      <c r="AA42" s="6">
        <f>IF(Q42="","",Q42+Y42+Z42)</f>
        <v/>
      </c>
    </row>
    <row r="43">
      <c r="A43" s="6" t="n"/>
      <c r="B43" s="6" t="n"/>
      <c r="C43" s="6" t="n"/>
      <c r="D43" s="6">
        <f>$B$4</f>
        <v/>
      </c>
      <c r="E43" s="6" t="n"/>
      <c r="F43" s="6">
        <f>IF(E43="","",D43-E43)</f>
        <v/>
      </c>
      <c r="G43" s="6" t="n"/>
      <c r="H43" s="6" t="n"/>
      <c r="I43" s="6" t="n"/>
      <c r="J43" s="6" t="n"/>
      <c r="K43" s="6">
        <f>SUM(G43:J43)</f>
        <v/>
      </c>
      <c r="L43" s="6">
        <f>IF(E43="","",ROUND(G43*E43/D43,0))</f>
        <v/>
      </c>
      <c r="M43" s="6">
        <f>IF(E43="","",ROUND(H43*E43/D43,0))</f>
        <v/>
      </c>
      <c r="N43" s="6">
        <f>IF(E43="","",ROUND(K43*E43/D43,0))</f>
        <v/>
      </c>
      <c r="O43" s="6" t="n"/>
      <c r="P43" s="6">
        <f>IF(O43="",0,ROUND(O43*(K43/Settings!$B$12/Settings!$B$11)*Settings!$B$10,0))</f>
        <v/>
      </c>
      <c r="Q43" s="6">
        <f>IF(N43="","",N43+P43)</f>
        <v/>
      </c>
      <c r="R43" s="6">
        <f>IF(L43="","",ROUND(MIN(L43+M43,Settings!$B$2)*Settings!$B$3,0))</f>
        <v/>
      </c>
      <c r="S43" s="6">
        <f>IF(K43="","",IF(K43&lt;=Settings!$B$7,ROUNDUP(N43*Settings!$B$8,0),0))</f>
        <v/>
      </c>
      <c r="T43" s="6" t="n"/>
      <c r="U43" s="6" t="n"/>
      <c r="V43" s="6" t="n"/>
      <c r="W43" s="6">
        <f>IF(Q43="","",SUM(R43:V43))</f>
        <v/>
      </c>
      <c r="X43" s="6">
        <f>IF(Q43="","",Q43-W43)</f>
        <v/>
      </c>
      <c r="Y43" s="6">
        <f>IF(L43="","",ROUND(MIN(L43+M43,Settings!$B$2)*(Settings!$B$4+Settings!$B$6),0))</f>
        <v/>
      </c>
      <c r="Z43" s="6">
        <f>IF(K43="","",IF(K43&lt;=Settings!$B$7,ROUNDUP(N43*Settings!$B$9,0),0))</f>
        <v/>
      </c>
      <c r="AA43" s="6">
        <f>IF(Q43="","",Q43+Y43+Z43)</f>
        <v/>
      </c>
    </row>
    <row r="44">
      <c r="A44" s="6" t="n"/>
      <c r="B44" s="6" t="n"/>
      <c r="C44" s="6" t="n"/>
      <c r="D44" s="6">
        <f>$B$4</f>
        <v/>
      </c>
      <c r="E44" s="6" t="n"/>
      <c r="F44" s="6">
        <f>IF(E44="","",D44-E44)</f>
        <v/>
      </c>
      <c r="G44" s="6" t="n"/>
      <c r="H44" s="6" t="n"/>
      <c r="I44" s="6" t="n"/>
      <c r="J44" s="6" t="n"/>
      <c r="K44" s="6">
        <f>SUM(G44:J44)</f>
        <v/>
      </c>
      <c r="L44" s="6">
        <f>IF(E44="","",ROUND(G44*E44/D44,0))</f>
        <v/>
      </c>
      <c r="M44" s="6">
        <f>IF(E44="","",ROUND(H44*E44/D44,0))</f>
        <v/>
      </c>
      <c r="N44" s="6">
        <f>IF(E44="","",ROUND(K44*E44/D44,0))</f>
        <v/>
      </c>
      <c r="O44" s="6" t="n"/>
      <c r="P44" s="6">
        <f>IF(O44="",0,ROUND(O44*(K44/Settings!$B$12/Settings!$B$11)*Settings!$B$10,0))</f>
        <v/>
      </c>
      <c r="Q44" s="6">
        <f>IF(N44="","",N44+P44)</f>
        <v/>
      </c>
      <c r="R44" s="6">
        <f>IF(L44="","",ROUND(MIN(L44+M44,Settings!$B$2)*Settings!$B$3,0))</f>
        <v/>
      </c>
      <c r="S44" s="6">
        <f>IF(K44="","",IF(K44&lt;=Settings!$B$7,ROUNDUP(N44*Settings!$B$8,0),0))</f>
        <v/>
      </c>
      <c r="T44" s="6" t="n"/>
      <c r="U44" s="6" t="n"/>
      <c r="V44" s="6" t="n"/>
      <c r="W44" s="6">
        <f>IF(Q44="","",SUM(R44:V44))</f>
        <v/>
      </c>
      <c r="X44" s="6">
        <f>IF(Q44="","",Q44-W44)</f>
        <v/>
      </c>
      <c r="Y44" s="6">
        <f>IF(L44="","",ROUND(MIN(L44+M44,Settings!$B$2)*(Settings!$B$4+Settings!$B$6),0))</f>
        <v/>
      </c>
      <c r="Z44" s="6">
        <f>IF(K44="","",IF(K44&lt;=Settings!$B$7,ROUNDUP(N44*Settings!$B$9,0),0))</f>
        <v/>
      </c>
      <c r="AA44" s="6">
        <f>IF(Q44="","",Q44+Y44+Z44)</f>
        <v/>
      </c>
    </row>
    <row r="45">
      <c r="A45" s="6" t="n"/>
      <c r="B45" s="6" t="n"/>
      <c r="C45" s="6" t="n"/>
      <c r="D45" s="6">
        <f>$B$4</f>
        <v/>
      </c>
      <c r="E45" s="6" t="n"/>
      <c r="F45" s="6">
        <f>IF(E45="","",D45-E45)</f>
        <v/>
      </c>
      <c r="G45" s="6" t="n"/>
      <c r="H45" s="6" t="n"/>
      <c r="I45" s="6" t="n"/>
      <c r="J45" s="6" t="n"/>
      <c r="K45" s="6">
        <f>SUM(G45:J45)</f>
        <v/>
      </c>
      <c r="L45" s="6">
        <f>IF(E45="","",ROUND(G45*E45/D45,0))</f>
        <v/>
      </c>
      <c r="M45" s="6">
        <f>IF(E45="","",ROUND(H45*E45/D45,0))</f>
        <v/>
      </c>
      <c r="N45" s="6">
        <f>IF(E45="","",ROUND(K45*E45/D45,0))</f>
        <v/>
      </c>
      <c r="O45" s="6" t="n"/>
      <c r="P45" s="6">
        <f>IF(O45="",0,ROUND(O45*(K45/Settings!$B$12/Settings!$B$11)*Settings!$B$10,0))</f>
        <v/>
      </c>
      <c r="Q45" s="6">
        <f>IF(N45="","",N45+P45)</f>
        <v/>
      </c>
      <c r="R45" s="6">
        <f>IF(L45="","",ROUND(MIN(L45+M45,Settings!$B$2)*Settings!$B$3,0))</f>
        <v/>
      </c>
      <c r="S45" s="6">
        <f>IF(K45="","",IF(K45&lt;=Settings!$B$7,ROUNDUP(N45*Settings!$B$8,0),0))</f>
        <v/>
      </c>
      <c r="T45" s="6" t="n"/>
      <c r="U45" s="6" t="n"/>
      <c r="V45" s="6" t="n"/>
      <c r="W45" s="6">
        <f>IF(Q45="","",SUM(R45:V45))</f>
        <v/>
      </c>
      <c r="X45" s="6">
        <f>IF(Q45="","",Q45-W45)</f>
        <v/>
      </c>
      <c r="Y45" s="6">
        <f>IF(L45="","",ROUND(MIN(L45+M45,Settings!$B$2)*(Settings!$B$4+Settings!$B$6),0))</f>
        <v/>
      </c>
      <c r="Z45" s="6">
        <f>IF(K45="","",IF(K45&lt;=Settings!$B$7,ROUNDUP(N45*Settings!$B$9,0),0))</f>
        <v/>
      </c>
      <c r="AA45" s="6">
        <f>IF(Q45="","",Q45+Y45+Z45)</f>
        <v/>
      </c>
    </row>
    <row r="46">
      <c r="A46" s="6" t="n"/>
      <c r="B46" s="6" t="n"/>
      <c r="C46" s="6" t="n"/>
      <c r="D46" s="6">
        <f>$B$4</f>
        <v/>
      </c>
      <c r="E46" s="6" t="n"/>
      <c r="F46" s="6">
        <f>IF(E46="","",D46-E46)</f>
        <v/>
      </c>
      <c r="G46" s="6" t="n"/>
      <c r="H46" s="6" t="n"/>
      <c r="I46" s="6" t="n"/>
      <c r="J46" s="6" t="n"/>
      <c r="K46" s="6">
        <f>SUM(G46:J46)</f>
        <v/>
      </c>
      <c r="L46" s="6">
        <f>IF(E46="","",ROUND(G46*E46/D46,0))</f>
        <v/>
      </c>
      <c r="M46" s="6">
        <f>IF(E46="","",ROUND(H46*E46/D46,0))</f>
        <v/>
      </c>
      <c r="N46" s="6">
        <f>IF(E46="","",ROUND(K46*E46/D46,0))</f>
        <v/>
      </c>
      <c r="O46" s="6" t="n"/>
      <c r="P46" s="6">
        <f>IF(O46="",0,ROUND(O46*(K46/Settings!$B$12/Settings!$B$11)*Settings!$B$10,0))</f>
        <v/>
      </c>
      <c r="Q46" s="6">
        <f>IF(N46="","",N46+P46)</f>
        <v/>
      </c>
      <c r="R46" s="6">
        <f>IF(L46="","",ROUND(MIN(L46+M46,Settings!$B$2)*Settings!$B$3,0))</f>
        <v/>
      </c>
      <c r="S46" s="6">
        <f>IF(K46="","",IF(K46&lt;=Settings!$B$7,ROUNDUP(N46*Settings!$B$8,0),0))</f>
        <v/>
      </c>
      <c r="T46" s="6" t="n"/>
      <c r="U46" s="6" t="n"/>
      <c r="V46" s="6" t="n"/>
      <c r="W46" s="6">
        <f>IF(Q46="","",SUM(R46:V46))</f>
        <v/>
      </c>
      <c r="X46" s="6">
        <f>IF(Q46="","",Q46-W46)</f>
        <v/>
      </c>
      <c r="Y46" s="6">
        <f>IF(L46="","",ROUND(MIN(L46+M46,Settings!$B$2)*(Settings!$B$4+Settings!$B$6),0))</f>
        <v/>
      </c>
      <c r="Z46" s="6">
        <f>IF(K46="","",IF(K46&lt;=Settings!$B$7,ROUNDUP(N46*Settings!$B$9,0),0))</f>
        <v/>
      </c>
      <c r="AA46" s="6">
        <f>IF(Q46="","",Q46+Y46+Z46)</f>
        <v/>
      </c>
    </row>
    <row r="47">
      <c r="A47" s="6" t="n"/>
      <c r="B47" s="6" t="n"/>
      <c r="C47" s="6" t="n"/>
      <c r="D47" s="6">
        <f>$B$4</f>
        <v/>
      </c>
      <c r="E47" s="6" t="n"/>
      <c r="F47" s="6">
        <f>IF(E47="","",D47-E47)</f>
        <v/>
      </c>
      <c r="G47" s="6" t="n"/>
      <c r="H47" s="6" t="n"/>
      <c r="I47" s="6" t="n"/>
      <c r="J47" s="6" t="n"/>
      <c r="K47" s="6">
        <f>SUM(G47:J47)</f>
        <v/>
      </c>
      <c r="L47" s="6">
        <f>IF(E47="","",ROUND(G47*E47/D47,0))</f>
        <v/>
      </c>
      <c r="M47" s="6">
        <f>IF(E47="","",ROUND(H47*E47/D47,0))</f>
        <v/>
      </c>
      <c r="N47" s="6">
        <f>IF(E47="","",ROUND(K47*E47/D47,0))</f>
        <v/>
      </c>
      <c r="O47" s="6" t="n"/>
      <c r="P47" s="6">
        <f>IF(O47="",0,ROUND(O47*(K47/Settings!$B$12/Settings!$B$11)*Settings!$B$10,0))</f>
        <v/>
      </c>
      <c r="Q47" s="6">
        <f>IF(N47="","",N47+P47)</f>
        <v/>
      </c>
      <c r="R47" s="6">
        <f>IF(L47="","",ROUND(MIN(L47+M47,Settings!$B$2)*Settings!$B$3,0))</f>
        <v/>
      </c>
      <c r="S47" s="6">
        <f>IF(K47="","",IF(K47&lt;=Settings!$B$7,ROUNDUP(N47*Settings!$B$8,0),0))</f>
        <v/>
      </c>
      <c r="T47" s="6" t="n"/>
      <c r="U47" s="6" t="n"/>
      <c r="V47" s="6" t="n"/>
      <c r="W47" s="6">
        <f>IF(Q47="","",SUM(R47:V47))</f>
        <v/>
      </c>
      <c r="X47" s="6">
        <f>IF(Q47="","",Q47-W47)</f>
        <v/>
      </c>
      <c r="Y47" s="6">
        <f>IF(L47="","",ROUND(MIN(L47+M47,Settings!$B$2)*(Settings!$B$4+Settings!$B$6),0))</f>
        <v/>
      </c>
      <c r="Z47" s="6">
        <f>IF(K47="","",IF(K47&lt;=Settings!$B$7,ROUNDUP(N47*Settings!$B$9,0),0))</f>
        <v/>
      </c>
      <c r="AA47" s="6">
        <f>IF(Q47="","",Q47+Y47+Z47)</f>
        <v/>
      </c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  <c r="AA48" s="6" t="n"/>
    </row>
    <row r="49">
      <c r="A49" s="6" t="n"/>
      <c r="B49" s="7" t="inlineStr">
        <is>
          <t>TOTAL</t>
        </is>
      </c>
      <c r="C49" s="6" t="n"/>
      <c r="D49" s="6" t="n"/>
      <c r="E49" s="6" t="n"/>
      <c r="F49" s="6" t="n"/>
      <c r="G49" s="6" t="n"/>
      <c r="H49" s="6" t="n"/>
      <c r="I49" s="6" t="n"/>
      <c r="J49" s="6" t="n"/>
      <c r="K49" s="8">
        <f>SUM(K8:K47)</f>
        <v/>
      </c>
      <c r="L49" s="8">
        <f>SUM(L8:L47)</f>
        <v/>
      </c>
      <c r="M49" s="8">
        <f>SUM(M8:M47)</f>
        <v/>
      </c>
      <c r="N49" s="8">
        <f>SUM(N8:N47)</f>
        <v/>
      </c>
      <c r="O49" s="8">
        <f>SUM(O8:O47)</f>
        <v/>
      </c>
      <c r="P49" s="8">
        <f>SUM(P8:P47)</f>
        <v/>
      </c>
      <c r="Q49" s="8">
        <f>SUM(Q8:Q47)</f>
        <v/>
      </c>
      <c r="R49" s="8">
        <f>SUM(R8:R47)</f>
        <v/>
      </c>
      <c r="S49" s="8">
        <f>SUM(S8:S47)</f>
        <v/>
      </c>
      <c r="T49" s="8">
        <f>SUM(T8:T47)</f>
        <v/>
      </c>
      <c r="U49" s="8">
        <f>SUM(U8:U47)</f>
        <v/>
      </c>
      <c r="V49" s="8">
        <f>SUM(V8:V47)</f>
        <v/>
      </c>
      <c r="W49" s="8">
        <f>SUM(W8:W47)</f>
        <v/>
      </c>
      <c r="X49" s="8">
        <f>SUM(X8:X47)</f>
        <v/>
      </c>
      <c r="Y49" s="8">
        <f>SUM(Y8:Y47)</f>
        <v/>
      </c>
      <c r="Z49" s="8">
        <f>SUM(Z8:Z47)</f>
        <v/>
      </c>
      <c r="AA49" s="8">
        <f>SUM(AA8:AA47)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